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a\Desktop\近畿ろうあ舎体育大会in京都\2017年度　京都\"/>
    </mc:Choice>
  </mc:AlternateContent>
  <bookViews>
    <workbookView xWindow="0" yWindow="0" windowWidth="20490" windowHeight="7500" tabRatio="694"/>
  </bookViews>
  <sheets>
    <sheet name="総括参加申込書" sheetId="30" r:id="rId1"/>
    <sheet name="野球競技" sheetId="52" r:id="rId2"/>
    <sheet name="卓球競技（男子）" sheetId="15" r:id="rId3"/>
    <sheet name="卓球競技（女子）" sheetId="56" r:id="rId4"/>
    <sheet name="バレーボール競技（男子）" sheetId="27" r:id="rId5"/>
    <sheet name="バレーボール競技（女子）" sheetId="57" r:id="rId6"/>
    <sheet name="テニス競技（男子）" sheetId="29" r:id="rId7"/>
    <sheet name="テニス競技（女子）" sheetId="58" r:id="rId8"/>
    <sheet name="ゲートボール競技" sheetId="39" r:id="rId9"/>
    <sheet name="ボウリング競技（男子）" sheetId="37" r:id="rId10"/>
    <sheet name="ボウリング競技（女子）" sheetId="59" r:id="rId11"/>
    <sheet name="フットサル競技（男子）" sheetId="60" r:id="rId12"/>
    <sheet name="フットサル競技（女子）" sheetId="61" r:id="rId13"/>
  </sheets>
  <definedNames>
    <definedName name="_xlnm.Print_Area" localSheetId="8">ゲートボール競技!$A$1:$L$33</definedName>
    <definedName name="_xlnm.Print_Area" localSheetId="7">'テニス競技（女子）'!$A$1:$O$57</definedName>
    <definedName name="_xlnm.Print_Area" localSheetId="6">'テニス競技（男子）'!$A$1:$O$57</definedName>
    <definedName name="_xlnm.Print_Area" localSheetId="5">'バレーボール競技（女子）'!$A$1:$M$50</definedName>
    <definedName name="_xlnm.Print_Area" localSheetId="4">'バレーボール競技（男子）'!$A$1:$M$50</definedName>
    <definedName name="_xlnm.Print_Area" localSheetId="12">'フットサル競技（女子）'!$A$1:$M$50</definedName>
    <definedName name="_xlnm.Print_Area" localSheetId="11">'フットサル競技（男子）'!$A$1:$M$50</definedName>
    <definedName name="_xlnm.Print_Area" localSheetId="10">'ボウリング競技（女子）'!$A$1:$M$45</definedName>
    <definedName name="_xlnm.Print_Area" localSheetId="9">'ボウリング競技（男子）'!$A$1:$M$45</definedName>
    <definedName name="_xlnm.Print_Area" localSheetId="0">総括参加申込書!$A$1:$J$47</definedName>
    <definedName name="_xlnm.Print_Area" localSheetId="3">'卓球競技（女子）'!$A$1:$M$55</definedName>
    <definedName name="_xlnm.Print_Area" localSheetId="2">'卓球競技（男子）'!$A$1:$M$55</definedName>
    <definedName name="_xlnm.Print_Area" localSheetId="1">野球競技!$A$1:$M$60</definedName>
  </definedNames>
  <calcPr calcId="152511"/>
</workbook>
</file>

<file path=xl/calcChain.xml><?xml version="1.0" encoding="utf-8"?>
<calcChain xmlns="http://schemas.openxmlformats.org/spreadsheetml/2006/main">
  <c r="G35" i="30" l="1"/>
  <c r="G36" i="30"/>
  <c r="H5" i="30"/>
  <c r="H3" i="30"/>
  <c r="B6" i="30"/>
  <c r="B4" i="30"/>
  <c r="G31" i="39" l="1"/>
  <c r="G44" i="37"/>
  <c r="H48" i="61"/>
  <c r="G47" i="61"/>
  <c r="G46" i="61"/>
  <c r="I6" i="61"/>
  <c r="D6" i="61"/>
  <c r="D5" i="61"/>
  <c r="I4" i="61"/>
  <c r="D4" i="61"/>
  <c r="H48" i="60"/>
  <c r="G47" i="60"/>
  <c r="G46" i="60"/>
  <c r="I6" i="60"/>
  <c r="D6" i="60"/>
  <c r="D5" i="60"/>
  <c r="I4" i="60"/>
  <c r="D4" i="60"/>
  <c r="G44" i="59"/>
  <c r="E43" i="59"/>
  <c r="E42" i="59"/>
  <c r="I6" i="59"/>
  <c r="C6" i="59"/>
  <c r="C5" i="59"/>
  <c r="I4" i="59"/>
  <c r="C4" i="59"/>
  <c r="H56" i="58"/>
  <c r="E55" i="58"/>
  <c r="E54" i="58"/>
  <c r="E53" i="58"/>
  <c r="J6" i="58"/>
  <c r="C6" i="58"/>
  <c r="C5" i="58"/>
  <c r="J4" i="58"/>
  <c r="C4" i="58"/>
  <c r="H48" i="57"/>
  <c r="L46" i="57" s="1"/>
  <c r="G47" i="57"/>
  <c r="G46" i="57"/>
  <c r="I6" i="57"/>
  <c r="D6" i="57"/>
  <c r="D5" i="57"/>
  <c r="I4" i="57"/>
  <c r="D4" i="57"/>
  <c r="G55" i="56"/>
  <c r="E54" i="56"/>
  <c r="E53" i="56"/>
  <c r="E52" i="56"/>
  <c r="I6" i="56"/>
  <c r="C6" i="56"/>
  <c r="C5" i="56"/>
  <c r="I4" i="56"/>
  <c r="C4" i="56"/>
  <c r="K53" i="58" l="1"/>
  <c r="L46" i="60"/>
  <c r="L46" i="61"/>
  <c r="I42" i="59"/>
  <c r="J52" i="56"/>
  <c r="H58" i="52" l="1"/>
  <c r="G57" i="52"/>
  <c r="G56" i="52"/>
  <c r="I6" i="52"/>
  <c r="D6" i="52"/>
  <c r="D5" i="52"/>
  <c r="I4" i="52"/>
  <c r="D4" i="52"/>
  <c r="F47" i="30"/>
  <c r="F37" i="30"/>
  <c r="F15" i="30"/>
  <c r="L56" i="52" l="1"/>
  <c r="E43" i="37"/>
  <c r="F30" i="39"/>
  <c r="E54" i="29"/>
  <c r="G47" i="27"/>
  <c r="E53" i="15"/>
  <c r="G31" i="30"/>
  <c r="G30" i="30"/>
  <c r="G29" i="30"/>
  <c r="G28" i="30"/>
  <c r="G27" i="30"/>
  <c r="G26" i="30"/>
  <c r="G25" i="30"/>
  <c r="F29" i="39"/>
  <c r="H6" i="39"/>
  <c r="C6" i="39"/>
  <c r="C5" i="39"/>
  <c r="H4" i="39"/>
  <c r="C4" i="39"/>
  <c r="I6" i="37"/>
  <c r="C6" i="37"/>
  <c r="C5" i="37"/>
  <c r="I4" i="37"/>
  <c r="C4" i="37"/>
  <c r="J6" i="29"/>
  <c r="C6" i="29"/>
  <c r="C5" i="29"/>
  <c r="J4" i="29"/>
  <c r="C4" i="29"/>
  <c r="I6" i="27"/>
  <c r="D6" i="27"/>
  <c r="D5" i="27"/>
  <c r="I4" i="27"/>
  <c r="D4" i="27"/>
  <c r="I6" i="15"/>
  <c r="C6" i="15"/>
  <c r="C5" i="15"/>
  <c r="I4" i="15"/>
  <c r="C4" i="15"/>
  <c r="E53" i="29"/>
  <c r="H48" i="27"/>
  <c r="H56" i="29"/>
  <c r="E42" i="37"/>
  <c r="G55" i="15"/>
  <c r="E55" i="29"/>
  <c r="G46" i="30"/>
  <c r="G45" i="30"/>
  <c r="G39" i="30"/>
  <c r="F32" i="30"/>
  <c r="G24" i="30"/>
  <c r="G23" i="30"/>
  <c r="G22" i="30"/>
  <c r="G21" i="30"/>
  <c r="G20" i="30"/>
  <c r="G19" i="30"/>
  <c r="G18" i="30"/>
  <c r="G32" i="30" s="1"/>
  <c r="G14" i="30"/>
  <c r="G10" i="30"/>
  <c r="G11" i="30"/>
  <c r="G12" i="30"/>
  <c r="G13" i="30"/>
  <c r="G9" i="30"/>
  <c r="G46" i="27"/>
  <c r="E54" i="15"/>
  <c r="E52" i="15"/>
  <c r="G15" i="30" l="1"/>
  <c r="I42" i="37"/>
  <c r="K29" i="39"/>
  <c r="K53" i="29"/>
  <c r="L46" i="27"/>
  <c r="J52" i="15"/>
  <c r="G41" i="30"/>
  <c r="G47" i="30"/>
  <c r="G37" i="30"/>
  <c r="G42" i="30" s="1"/>
  <c r="G40" i="30"/>
  <c r="G43" i="30" l="1"/>
</calcChain>
</file>

<file path=xl/comments1.xml><?xml version="1.0" encoding="utf-8"?>
<comments xmlns="http://schemas.openxmlformats.org/spreadsheetml/2006/main">
  <authors>
    <author>youji84</author>
    <author>kama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E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▼クリックして守備を選んでください。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I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F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0.xml><?xml version="1.0" encoding="utf-8"?>
<comments xmlns="http://schemas.openxmlformats.org/spreadsheetml/2006/main">
  <authors>
    <author>jinji</author>
    <author>youji84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D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1.xml><?xml version="1.0" encoding="utf-8"?>
<comments xmlns="http://schemas.openxmlformats.org/spreadsheetml/2006/main">
  <authors>
    <author>youji84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12.xml><?xml version="1.0" encoding="utf-8"?>
<comments xmlns="http://schemas.openxmlformats.org/spreadsheetml/2006/main">
  <authors>
    <author>youji84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2.xml><?xml version="1.0" encoding="utf-8"?>
<comments xmlns="http://schemas.openxmlformats.org/spreadsheetml/2006/main">
  <authors>
    <author>kama</author>
    <author>youji84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3.xml><?xml version="1.0" encoding="utf-8"?>
<comments xmlns="http://schemas.openxmlformats.org/spreadsheetml/2006/main">
  <authors>
    <author>kama</author>
    <author>youji84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H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K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L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
入れてください。</t>
        </r>
      </text>
    </comment>
    <comment ref="D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4.xml><?xml version="1.0" encoding="utf-8"?>
<comments xmlns="http://schemas.openxmlformats.org/spreadsheetml/2006/main">
  <authors>
    <author>youji84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5.xml><?xml version="1.0" encoding="utf-8"?>
<comments xmlns="http://schemas.openxmlformats.org/spreadsheetml/2006/main">
  <authors>
    <author>youji84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選手は背番号の若い順に記入すること。主将は背番号を○で囲むこと。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I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K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F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6.xml><?xml version="1.0" encoding="utf-8"?>
<comments xmlns="http://schemas.openxmlformats.org/spreadsheetml/2006/main">
  <authors>
    <author>jinji</author>
    <author>youji84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ダブルス組数を入れてください。</t>
        </r>
      </text>
    </comment>
    <comment ref="D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7.xml><?xml version="1.0" encoding="utf-8"?>
<comments xmlns="http://schemas.openxmlformats.org/spreadsheetml/2006/main">
  <authors>
    <author>jinji</author>
    <author>youji84</author>
  </authors>
  <commentList>
    <comment ref="B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ふりがなを入れてください。</t>
        </r>
      </text>
    </comment>
    <comment ref="E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G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I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○を入れてください</t>
        </r>
      </text>
    </comment>
    <comment ref="K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L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氏名を入れてください。</t>
        </r>
      </text>
    </comment>
    <comment ref="K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4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C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J5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C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5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D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5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ダブルス組数を入れてください。</t>
        </r>
      </text>
    </comment>
    <comment ref="D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5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8.xml><?xml version="1.0" encoding="utf-8"?>
<comments xmlns="http://schemas.openxmlformats.org/spreadsheetml/2006/main">
  <authors>
    <author>jinji</author>
    <author>youji84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
入力します。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希望個数を入れてください。</t>
        </r>
      </text>
    </comment>
    <comment ref="B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D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H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K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監督、主将、マネージャー、補強選手、健聴者、高校生など記入してください。</t>
        </r>
      </text>
    </comment>
    <comment ref="D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J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E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参加人数を入力してください。</t>
        </r>
      </text>
    </comment>
    <comment ref="D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comments9.xml><?xml version="1.0" encoding="utf-8"?>
<comments xmlns="http://schemas.openxmlformats.org/spreadsheetml/2006/main">
  <authors>
    <author>jinji</author>
    <author>youji84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地元協会体育部長が入力します。</t>
        </r>
      </text>
    </comment>
    <comment ref="C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ふりがなを
入れてください。</t>
        </r>
      </text>
    </comment>
    <comment ref="E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年齢は2017年6月17日現在</t>
        </r>
      </text>
    </comment>
    <comment ref="F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G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参加種目に○を入れてください。</t>
        </r>
      </text>
    </comment>
    <comment ref="I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J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監督、主将、マネージャー、選手、健聴者、高校生などは備考欄に記入すること。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氏名を
入れてください。</t>
        </r>
      </text>
    </comment>
    <comment ref="I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希望個数を
入れてください。</t>
        </r>
      </text>
    </comment>
    <comment ref="D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参加選手人数を入れてください。</t>
        </r>
      </text>
    </comment>
    <comment ref="D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  <comment ref="F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弁当注文数を
入れてください。</t>
        </r>
      </text>
    </comment>
  </commentList>
</comments>
</file>

<file path=xl/sharedStrings.xml><?xml version="1.0" encoding="utf-8"?>
<sst xmlns="http://schemas.openxmlformats.org/spreadsheetml/2006/main" count="1496" uniqueCount="197">
  <si>
    <t>弁当申込</t>
    <rPh sb="0" eb="2">
      <t>ベントウ</t>
    </rPh>
    <rPh sb="2" eb="4">
      <t>モウシコミ</t>
    </rPh>
    <phoneticPr fontId="2"/>
  </si>
  <si>
    <t>協会団体名</t>
    <rPh sb="0" eb="2">
      <t>キョウカイ</t>
    </rPh>
    <rPh sb="2" eb="4">
      <t>ダンタイ</t>
    </rPh>
    <rPh sb="4" eb="5">
      <t>メイ</t>
    </rPh>
    <phoneticPr fontId="2"/>
  </si>
  <si>
    <t>住所</t>
    <rPh sb="0" eb="2">
      <t>ジュウショ</t>
    </rPh>
    <phoneticPr fontId="2"/>
  </si>
  <si>
    <t>会長名</t>
    <rPh sb="0" eb="2">
      <t>カイチョウ</t>
    </rPh>
    <rPh sb="2" eb="3">
      <t>メイ</t>
    </rPh>
    <phoneticPr fontId="2"/>
  </si>
  <si>
    <t>ＴＥＬ</t>
    <phoneticPr fontId="2"/>
  </si>
  <si>
    <t>ＦＡＸ</t>
    <phoneticPr fontId="2"/>
  </si>
  <si>
    <t>○</t>
    <phoneticPr fontId="2"/>
  </si>
  <si>
    <t>卓球</t>
    <rPh sb="0" eb="2">
      <t>タッキュウ</t>
    </rPh>
    <phoneticPr fontId="2"/>
  </si>
  <si>
    <t>№</t>
    <phoneticPr fontId="2"/>
  </si>
  <si>
    <t>個人戦</t>
    <rPh sb="0" eb="3">
      <t>コジンセン</t>
    </rPh>
    <phoneticPr fontId="2"/>
  </si>
  <si>
    <t>コーチ</t>
    <phoneticPr fontId="2"/>
  </si>
  <si>
    <t>マネージャー</t>
    <phoneticPr fontId="2"/>
  </si>
  <si>
    <t>弁当代</t>
    <rPh sb="0" eb="2">
      <t>ベントウ</t>
    </rPh>
    <rPh sb="2" eb="3">
      <t>ダイ</t>
    </rPh>
    <phoneticPr fontId="2"/>
  </si>
  <si>
    <t>バレーボール</t>
    <phoneticPr fontId="2"/>
  </si>
  <si>
    <t>ゲートボール</t>
    <phoneticPr fontId="2"/>
  </si>
  <si>
    <t>ボウリング</t>
    <phoneticPr fontId="2"/>
  </si>
  <si>
    <t>テニス</t>
    <phoneticPr fontId="2"/>
  </si>
  <si>
    <t>年　齢</t>
    <rPh sb="0" eb="1">
      <t>トシ</t>
    </rPh>
    <rPh sb="2" eb="3">
      <t>ヨワイ</t>
    </rPh>
    <phoneticPr fontId="2"/>
  </si>
  <si>
    <t>&lt;男子タブルス戦&gt;</t>
    <rPh sb="1" eb="3">
      <t>ダンシ</t>
    </rPh>
    <rPh sb="7" eb="8">
      <t>セン</t>
    </rPh>
    <phoneticPr fontId="2"/>
  </si>
  <si>
    <t>&lt;混合タブルス戦&gt;</t>
    <rPh sb="1" eb="3">
      <t>コンゴウ</t>
    </rPh>
    <rPh sb="7" eb="8">
      <t>セン</t>
    </rPh>
    <phoneticPr fontId="2"/>
  </si>
  <si>
    <t>※　男女共同じチームであれば一式可</t>
    <rPh sb="2" eb="4">
      <t>ダンジョ</t>
    </rPh>
    <rPh sb="4" eb="5">
      <t>トモ</t>
    </rPh>
    <rPh sb="5" eb="6">
      <t>オナ</t>
    </rPh>
    <rPh sb="14" eb="16">
      <t>イチシキ</t>
    </rPh>
    <rPh sb="16" eb="17">
      <t>カ</t>
    </rPh>
    <phoneticPr fontId="2"/>
  </si>
  <si>
    <t>円</t>
    <rPh sb="0" eb="1">
      <t>エン</t>
    </rPh>
    <phoneticPr fontId="2"/>
  </si>
  <si>
    <t>体育部長</t>
    <rPh sb="0" eb="2">
      <t>タイイク</t>
    </rPh>
    <rPh sb="2" eb="4">
      <t>ブチョウ</t>
    </rPh>
    <phoneticPr fontId="2"/>
  </si>
  <si>
    <t>部長（チーム）</t>
    <rPh sb="0" eb="2">
      <t>ブチョウ</t>
    </rPh>
    <phoneticPr fontId="2"/>
  </si>
  <si>
    <t>チーム名</t>
    <rPh sb="3" eb="4">
      <t>メイ</t>
    </rPh>
    <phoneticPr fontId="2"/>
  </si>
  <si>
    <t>※登録番号</t>
    <rPh sb="1" eb="3">
      <t>トウロク</t>
    </rPh>
    <rPh sb="3" eb="5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</si>
  <si>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</si>
  <si>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</si>
  <si>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</si>
  <si>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</si>
  <si>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</si>
  <si>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</si>
  <si>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守備位置</t>
    <rPh sb="0" eb="2">
      <t>シュビ</t>
    </rPh>
    <rPh sb="2" eb="4">
      <t>イチ</t>
    </rPh>
    <phoneticPr fontId="2"/>
  </si>
  <si>
    <t>選手氏名</t>
    <rPh sb="0" eb="2">
      <t>センシュ</t>
    </rPh>
    <rPh sb="2" eb="4">
      <t>シメイ</t>
    </rPh>
    <phoneticPr fontId="2"/>
  </si>
  <si>
    <t>小計</t>
    <rPh sb="0" eb="2">
      <t>ショウケイ</t>
    </rPh>
    <phoneticPr fontId="2"/>
  </si>
  <si>
    <t>ＦＡＸ</t>
  </si>
  <si>
    <t>競技種目名</t>
    <rPh sb="0" eb="2">
      <t>キョウギ</t>
    </rPh>
    <rPh sb="2" eb="4">
      <t>シュモク</t>
    </rPh>
    <rPh sb="4" eb="5">
      <t>メイ</t>
    </rPh>
    <phoneticPr fontId="2"/>
  </si>
  <si>
    <t>軟式野球</t>
    <rPh sb="0" eb="2">
      <t>ナンシキ</t>
    </rPh>
    <rPh sb="2" eb="4">
      <t>ヤキュウ</t>
    </rPh>
    <phoneticPr fontId="2"/>
  </si>
  <si>
    <t>弁当</t>
    <rPh sb="0" eb="2">
      <t>ベントウ</t>
    </rPh>
    <phoneticPr fontId="2"/>
  </si>
  <si>
    <t>×</t>
    <phoneticPr fontId="2"/>
  </si>
  <si>
    <t>チーム数</t>
    <phoneticPr fontId="2"/>
  </si>
  <si>
    <t>選手数</t>
    <rPh sb="0" eb="2">
      <t>センシュ</t>
    </rPh>
    <rPh sb="2" eb="3">
      <t>スウ</t>
    </rPh>
    <phoneticPr fontId="2"/>
  </si>
  <si>
    <t>№</t>
    <phoneticPr fontId="2"/>
  </si>
  <si>
    <t>№</t>
    <phoneticPr fontId="2"/>
  </si>
  <si>
    <t>№</t>
    <phoneticPr fontId="2"/>
  </si>
  <si>
    <t>協会名</t>
    <rPh sb="0" eb="2">
      <t>キョウカイ</t>
    </rPh>
    <rPh sb="2" eb="3">
      <t>メイ</t>
    </rPh>
    <phoneticPr fontId="2"/>
  </si>
  <si>
    <t>077-564-7722</t>
    <phoneticPr fontId="2"/>
  </si>
  <si>
    <t>〒540-0012 大阪市中央区谷町5-4-13 大阪府谷町福祉センター大阪ろうあ会館内</t>
    <rPh sb="10" eb="13">
      <t>オオサカシ</t>
    </rPh>
    <rPh sb="13" eb="16">
      <t>チュウオウク</t>
    </rPh>
    <rPh sb="16" eb="18">
      <t>タニマチ</t>
    </rPh>
    <rPh sb="25" eb="28">
      <t>オオサカフ</t>
    </rPh>
    <rPh sb="28" eb="30">
      <t>タニマチ</t>
    </rPh>
    <rPh sb="30" eb="32">
      <t>フクシ</t>
    </rPh>
    <rPh sb="36" eb="38">
      <t>オオサカ</t>
    </rPh>
    <rPh sb="41" eb="43">
      <t>カイカン</t>
    </rPh>
    <rPh sb="43" eb="44">
      <t>ナイ</t>
    </rPh>
    <phoneticPr fontId="2"/>
  </si>
  <si>
    <t>0744-29-0133</t>
    <phoneticPr fontId="2"/>
  </si>
  <si>
    <t>0744-29-0134</t>
    <phoneticPr fontId="2"/>
  </si>
  <si>
    <t>075-432-7705</t>
    <phoneticPr fontId="2"/>
  </si>
  <si>
    <t>075-841-8433</t>
    <phoneticPr fontId="2"/>
  </si>
  <si>
    <t>06-6761-1394</t>
    <phoneticPr fontId="2"/>
  </si>
  <si>
    <t>06-6768-3833</t>
    <phoneticPr fontId="2"/>
  </si>
  <si>
    <t>078-371-5613</t>
    <phoneticPr fontId="2"/>
  </si>
  <si>
    <t>078-371-0277</t>
    <phoneticPr fontId="2"/>
  </si>
  <si>
    <t>073-433-4380</t>
    <phoneticPr fontId="2"/>
  </si>
  <si>
    <t>㊞</t>
    <phoneticPr fontId="2"/>
  </si>
  <si>
    <t>投手</t>
    <rPh sb="0" eb="2">
      <t>トウシュ</t>
    </rPh>
    <phoneticPr fontId="2"/>
  </si>
  <si>
    <t>捕手</t>
    <rPh sb="0" eb="2">
      <t>ホシュ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</si>
  <si>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</si>
  <si>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</si>
  <si>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主将</t>
    <rPh sb="0" eb="2">
      <t>シュショウ</t>
    </rPh>
    <phoneticPr fontId="2"/>
  </si>
  <si>
    <t>マネージャー</t>
    <phoneticPr fontId="2"/>
  </si>
  <si>
    <t>補強選手</t>
    <rPh sb="0" eb="2">
      <t>ホキョウ</t>
    </rPh>
    <rPh sb="2" eb="4">
      <t>センシュ</t>
    </rPh>
    <phoneticPr fontId="2"/>
  </si>
  <si>
    <t>健聴者</t>
    <rPh sb="0" eb="3">
      <t>ケンチョウシャ</t>
    </rPh>
    <phoneticPr fontId="2"/>
  </si>
  <si>
    <t>高校生</t>
    <rPh sb="0" eb="3">
      <t>コウコウセイ</t>
    </rPh>
    <phoneticPr fontId="2"/>
  </si>
  <si>
    <t>監督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</si>
  <si>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</si>
  <si>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</si>
  <si>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個人参加料3，500円×</t>
    <rPh sb="0" eb="2">
      <t>コジン</t>
    </rPh>
    <rPh sb="2" eb="5">
      <t>サンカリョウ</t>
    </rPh>
    <rPh sb="10" eb="11">
      <t>エン</t>
    </rPh>
    <phoneticPr fontId="2"/>
  </si>
  <si>
    <t>総計</t>
    <rPh sb="0" eb="2">
      <t>ソウケイ</t>
    </rPh>
    <phoneticPr fontId="2"/>
  </si>
  <si>
    <t>※１　出場選手（コーチ、マネジャー、スコアラーが出場の場合）は全員背番号を記入すること。</t>
    <rPh sb="3" eb="7">
      <t>シュツジョウセンシュ</t>
    </rPh>
    <rPh sb="24" eb="26">
      <t>シュツジョウ</t>
    </rPh>
    <rPh sb="27" eb="29">
      <t>バアイ</t>
    </rPh>
    <rPh sb="31" eb="33">
      <t>ゼンイン</t>
    </rPh>
    <rPh sb="33" eb="36">
      <t>セバンゴウ</t>
    </rPh>
    <rPh sb="37" eb="39">
      <t>キニュウ</t>
    </rPh>
    <phoneticPr fontId="2"/>
  </si>
  <si>
    <t>※２　本申込書提出後の選手及び背番号の変更はできない。</t>
    <rPh sb="3" eb="4">
      <t>ホン</t>
    </rPh>
    <rPh sb="4" eb="7">
      <t>モウシコミショ</t>
    </rPh>
    <rPh sb="7" eb="9">
      <t>テイシュツ</t>
    </rPh>
    <rPh sb="9" eb="10">
      <t>ゴ</t>
    </rPh>
    <rPh sb="11" eb="13">
      <t>センシュ</t>
    </rPh>
    <rPh sb="13" eb="14">
      <t>オヨ</t>
    </rPh>
    <rPh sb="15" eb="18">
      <t>セバンゴウ</t>
    </rPh>
    <rPh sb="19" eb="21">
      <t>ヘンコウ</t>
    </rPh>
    <phoneticPr fontId="2"/>
  </si>
  <si>
    <t>Ｓ</t>
    <phoneticPr fontId="2"/>
  </si>
  <si>
    <t>Ｗ</t>
    <phoneticPr fontId="2"/>
  </si>
  <si>
    <t>ＭＷ</t>
    <phoneticPr fontId="2"/>
  </si>
  <si>
    <t>団体</t>
    <rPh sb="0" eb="2">
      <t>ダンタイ</t>
    </rPh>
    <phoneticPr fontId="2"/>
  </si>
  <si>
    <t>個人参加料3,500円×</t>
    <rPh sb="0" eb="2">
      <t>コジン</t>
    </rPh>
    <rPh sb="2" eb="5">
      <t>サンカリョウ</t>
    </rPh>
    <rPh sb="10" eb="11">
      <t>エン</t>
    </rPh>
    <phoneticPr fontId="2"/>
  </si>
  <si>
    <t>ダブルス戦参加料2,500×</t>
    <rPh sb="4" eb="5">
      <t>セン</t>
    </rPh>
    <rPh sb="5" eb="8">
      <t>サンカリョウ</t>
    </rPh>
    <phoneticPr fontId="2"/>
  </si>
  <si>
    <t>競技別合計</t>
    <rPh sb="0" eb="2">
      <t>キョウギ</t>
    </rPh>
    <rPh sb="2" eb="3">
      <t>ベツ</t>
    </rPh>
    <rPh sb="3" eb="5">
      <t>ゴウケイ</t>
    </rPh>
    <phoneticPr fontId="2"/>
  </si>
  <si>
    <t>近畿ろうあ連盟体育部登録料（役員）</t>
    <rPh sb="0" eb="2">
      <t>キンキ</t>
    </rPh>
    <rPh sb="5" eb="7">
      <t>レンメイ</t>
    </rPh>
    <rPh sb="7" eb="10">
      <t>タ</t>
    </rPh>
    <rPh sb="10" eb="13">
      <t>トウロクリョウ</t>
    </rPh>
    <rPh sb="14" eb="16">
      <t>ヤクイン</t>
    </rPh>
    <phoneticPr fontId="2"/>
  </si>
  <si>
    <t>×</t>
    <phoneticPr fontId="2"/>
  </si>
  <si>
    <t>ダブルス戦参加料3,000×</t>
    <rPh sb="4" eb="5">
      <t>セン</t>
    </rPh>
    <rPh sb="5" eb="8">
      <t>サンカリョウ</t>
    </rPh>
    <phoneticPr fontId="2"/>
  </si>
  <si>
    <t>&lt;女子タブルス戦&gt;</t>
    <rPh sb="1" eb="3">
      <t>ジョシ</t>
    </rPh>
    <rPh sb="7" eb="8">
      <t>セン</t>
    </rPh>
    <phoneticPr fontId="2"/>
  </si>
  <si>
    <t>※１　本申込書提出後の選手及び背番号の変更はできない。</t>
    <rPh sb="3" eb="4">
      <t>ホン</t>
    </rPh>
    <rPh sb="4" eb="7">
      <t>モウシコミショ</t>
    </rPh>
    <rPh sb="7" eb="9">
      <t>テイシュツ</t>
    </rPh>
    <rPh sb="9" eb="10">
      <t>ゴ</t>
    </rPh>
    <rPh sb="11" eb="13">
      <t>センシュ</t>
    </rPh>
    <rPh sb="13" eb="14">
      <t>オヨ</t>
    </rPh>
    <rPh sb="15" eb="18">
      <t>セバンゴウ</t>
    </rPh>
    <rPh sb="19" eb="21">
      <t>ヘンコウ</t>
    </rPh>
    <phoneticPr fontId="2"/>
  </si>
  <si>
    <t>団体戦</t>
    <rPh sb="0" eb="3">
      <t>ダンタイセン</t>
    </rPh>
    <phoneticPr fontId="2"/>
  </si>
  <si>
    <t>個人参加料9,000円×</t>
    <rPh sb="0" eb="2">
      <t>コジン</t>
    </rPh>
    <rPh sb="2" eb="5">
      <t>サンカリョウ</t>
    </rPh>
    <rPh sb="10" eb="11">
      <t>エン</t>
    </rPh>
    <phoneticPr fontId="2"/>
  </si>
  <si>
    <t>個人参加料4,000円×</t>
    <rPh sb="0" eb="2">
      <t>コジン</t>
    </rPh>
    <rPh sb="2" eb="5">
      <t>サンカリョウ</t>
    </rPh>
    <rPh sb="10" eb="11">
      <t>エン</t>
    </rPh>
    <phoneticPr fontId="2"/>
  </si>
  <si>
    <t>フットサル</t>
    <phoneticPr fontId="2"/>
  </si>
  <si>
    <t>個人参加料(高校生)2,000円×</t>
    <rPh sb="0" eb="2">
      <t>コジン</t>
    </rPh>
    <rPh sb="2" eb="5">
      <t>サンカリョウ</t>
    </rPh>
    <rPh sb="6" eb="9">
      <t>コウコウセイ</t>
    </rPh>
    <rPh sb="15" eb="16">
      <t>エン</t>
    </rPh>
    <phoneticPr fontId="2"/>
  </si>
  <si>
    <t>【高校生】2,000円×</t>
    <rPh sb="1" eb="4">
      <t>コウコウセイ</t>
    </rPh>
    <rPh sb="10" eb="11">
      <t>エン</t>
    </rPh>
    <phoneticPr fontId="2"/>
  </si>
  <si>
    <t>【高校生】2,500円☓</t>
    <rPh sb="1" eb="4">
      <t>コウコウセイ</t>
    </rPh>
    <rPh sb="10" eb="11">
      <t>エン</t>
    </rPh>
    <phoneticPr fontId="2"/>
  </si>
  <si>
    <t>【高校生】2,000円☓</t>
    <rPh sb="1" eb="4">
      <t>コウコウセイ</t>
    </rPh>
    <rPh sb="10" eb="11">
      <t>エン</t>
    </rPh>
    <phoneticPr fontId="2"/>
  </si>
  <si>
    <t>【高校生】7,500円☓</t>
    <rPh sb="1" eb="4">
      <t>コウコウセイ</t>
    </rPh>
    <rPh sb="10" eb="11">
      <t>エン</t>
    </rPh>
    <phoneticPr fontId="2"/>
  </si>
  <si>
    <t>×</t>
    <phoneticPr fontId="2"/>
  </si>
  <si>
    <t>バレーボール</t>
    <phoneticPr fontId="2"/>
  </si>
  <si>
    <t>×</t>
    <phoneticPr fontId="2"/>
  </si>
  <si>
    <t>ゲートボール</t>
    <phoneticPr fontId="2"/>
  </si>
  <si>
    <t>㊞</t>
    <phoneticPr fontId="2"/>
  </si>
  <si>
    <t>住　所</t>
    <phoneticPr fontId="2"/>
  </si>
  <si>
    <t>会　　長</t>
    <phoneticPr fontId="2"/>
  </si>
  <si>
    <t>ダブルス戦</t>
    <rPh sb="4" eb="5">
      <t>セン</t>
    </rPh>
    <phoneticPr fontId="2"/>
  </si>
  <si>
    <t>卓球１組</t>
    <rPh sb="0" eb="2">
      <t>タッキュウ</t>
    </rPh>
    <rPh sb="3" eb="4">
      <t>クミ</t>
    </rPh>
    <phoneticPr fontId="2"/>
  </si>
  <si>
    <t>テニス１組</t>
    <rPh sb="4" eb="5">
      <t>クミ</t>
    </rPh>
    <phoneticPr fontId="2"/>
  </si>
  <si>
    <t>備　　考</t>
    <rPh sb="0" eb="1">
      <t>ソナエ</t>
    </rPh>
    <rPh sb="3" eb="4">
      <t>コウ</t>
    </rPh>
    <phoneticPr fontId="2"/>
  </si>
  <si>
    <t>　　</t>
    <phoneticPr fontId="2"/>
  </si>
  <si>
    <t>一般社団法人京都府聴覚障害者協会</t>
    <phoneticPr fontId="21"/>
  </si>
  <si>
    <t>公益社団法人大阪聴力障害者協会</t>
    <phoneticPr fontId="21"/>
  </si>
  <si>
    <t>一般社団法人滋賀県ろうあ協会</t>
    <phoneticPr fontId="21"/>
  </si>
  <si>
    <t>一般社団法人奈良県聴覚障害者協会</t>
    <phoneticPr fontId="21"/>
  </si>
  <si>
    <t>一般社団法人和歌山県聴覚障害者協会</t>
    <phoneticPr fontId="21"/>
  </si>
  <si>
    <t>公益社団法人兵庫県聴覚障害者協会</t>
    <rPh sb="6" eb="9">
      <t>ヒョウゴケン</t>
    </rPh>
    <rPh sb="9" eb="11">
      <t>チョウカク</t>
    </rPh>
    <phoneticPr fontId="21"/>
  </si>
  <si>
    <t>〒604-8437 京都市中京区西ノ京東中合町２番地 京都市聴覚言語障害センター気付</t>
    <phoneticPr fontId="2"/>
  </si>
  <si>
    <t>本岡 英央</t>
    <rPh sb="0" eb="2">
      <t>モトオカ</t>
    </rPh>
    <rPh sb="3" eb="5">
      <t>ヒデタカ</t>
    </rPh>
    <phoneticPr fontId="2"/>
  </si>
  <si>
    <t>北田 勝美</t>
    <rPh sb="0" eb="2">
      <t>キタダ</t>
    </rPh>
    <rPh sb="3" eb="5">
      <t>カツミ</t>
    </rPh>
    <phoneticPr fontId="2"/>
  </si>
  <si>
    <t>倉石 浩二</t>
    <rPh sb="0" eb="2">
      <t>クライシ</t>
    </rPh>
    <rPh sb="3" eb="5">
      <t>コウジ</t>
    </rPh>
    <phoneticPr fontId="2"/>
  </si>
  <si>
    <t>木戸 めぐみ</t>
    <rPh sb="0" eb="2">
      <t>キド</t>
    </rPh>
    <phoneticPr fontId="2"/>
  </si>
  <si>
    <t>浅井 ひとみ</t>
    <rPh sb="0" eb="2">
      <t>アサイ</t>
    </rPh>
    <phoneticPr fontId="21"/>
  </si>
  <si>
    <t>大竹 浩司</t>
    <rPh sb="0" eb="2">
      <t>オオタケ</t>
    </rPh>
    <rPh sb="3" eb="5">
      <t>コウジ</t>
    </rPh>
    <phoneticPr fontId="21"/>
  </si>
  <si>
    <t>田邊 理恵子</t>
    <rPh sb="0" eb="2">
      <t>タナベ</t>
    </rPh>
    <rPh sb="3" eb="6">
      <t>リエコ</t>
    </rPh>
    <phoneticPr fontId="21"/>
  </si>
  <si>
    <t>村上 武志</t>
    <rPh sb="0" eb="2">
      <t>ムラカミ</t>
    </rPh>
    <rPh sb="3" eb="5">
      <t>タケシ</t>
    </rPh>
    <phoneticPr fontId="21"/>
  </si>
  <si>
    <t>福田 美枝子</t>
    <rPh sb="0" eb="2">
      <t>フクダ</t>
    </rPh>
    <rPh sb="3" eb="6">
      <t>ミエコ</t>
    </rPh>
    <phoneticPr fontId="21"/>
  </si>
  <si>
    <t>本郷 善通</t>
    <rPh sb="0" eb="2">
      <t>ホンゴウ</t>
    </rPh>
    <rPh sb="3" eb="4">
      <t>ヨ</t>
    </rPh>
    <rPh sb="4" eb="5">
      <t>ツウ</t>
    </rPh>
    <phoneticPr fontId="21"/>
  </si>
  <si>
    <t>〒525-0032 滋賀県草津市大路2-11-33 県立聴覚障害者センター内</t>
    <rPh sb="10" eb="13">
      <t>シガケン</t>
    </rPh>
    <rPh sb="13" eb="16">
      <t>クサツシ</t>
    </rPh>
    <rPh sb="16" eb="18">
      <t>オオジ</t>
    </rPh>
    <rPh sb="26" eb="28">
      <t>ケンリツ</t>
    </rPh>
    <rPh sb="28" eb="30">
      <t>チョウカク</t>
    </rPh>
    <rPh sb="30" eb="33">
      <t>ショウガイシャ</t>
    </rPh>
    <rPh sb="37" eb="38">
      <t>ナイ</t>
    </rPh>
    <phoneticPr fontId="2"/>
  </si>
  <si>
    <t>〒650-8691 神戸市中央区相生町2-2-8 新神戸ビル東館2F</t>
    <rPh sb="10" eb="13">
      <t>コウベシ</t>
    </rPh>
    <rPh sb="13" eb="16">
      <t>チュウオウク</t>
    </rPh>
    <rPh sb="16" eb="19">
      <t>アイオイマチ</t>
    </rPh>
    <rPh sb="25" eb="28">
      <t>シンコウベ</t>
    </rPh>
    <rPh sb="30" eb="32">
      <t>ヒガシカン</t>
    </rPh>
    <phoneticPr fontId="2"/>
  </si>
  <si>
    <t>〒640-8304 和歌山県和歌山市駿河町35番地</t>
    <rPh sb="10" eb="14">
      <t>ワカヤマケン</t>
    </rPh>
    <rPh sb="14" eb="17">
      <t>ワカヤマ</t>
    </rPh>
    <rPh sb="17" eb="18">
      <t>シ</t>
    </rPh>
    <phoneticPr fontId="2"/>
  </si>
  <si>
    <t>〒634-0061 奈良県橿原市大久保町320-11 県社会福祉総合センター2F</t>
    <rPh sb="10" eb="13">
      <t>ナラケン</t>
    </rPh>
    <rPh sb="13" eb="16">
      <t>カシハラシ</t>
    </rPh>
    <rPh sb="16" eb="20">
      <t>オオクボチョウ</t>
    </rPh>
    <rPh sb="27" eb="28">
      <t>ケン</t>
    </rPh>
    <rPh sb="28" eb="30">
      <t>シャカイ</t>
    </rPh>
    <rPh sb="30" eb="32">
      <t>フクシ</t>
    </rPh>
    <rPh sb="32" eb="34">
      <t>ソウゴウ</t>
    </rPh>
    <phoneticPr fontId="2"/>
  </si>
  <si>
    <t>TEL</t>
    <phoneticPr fontId="2"/>
  </si>
  <si>
    <t>FAX</t>
    <phoneticPr fontId="2"/>
  </si>
  <si>
    <t>〒</t>
    <phoneticPr fontId="2"/>
  </si>
  <si>
    <t>会長</t>
    <rPh sb="0" eb="2">
      <t>カイチョウ</t>
    </rPh>
    <phoneticPr fontId="2"/>
  </si>
  <si>
    <t>077-564-4157</t>
    <phoneticPr fontId="2"/>
  </si>
  <si>
    <t>高校生</t>
    <rPh sb="0" eb="3">
      <t>コウコウセイ</t>
    </rPh>
    <phoneticPr fontId="2"/>
  </si>
  <si>
    <t>一　般</t>
    <rPh sb="0" eb="1">
      <t>イチ</t>
    </rPh>
    <rPh sb="2" eb="3">
      <t>ハン</t>
    </rPh>
    <phoneticPr fontId="2"/>
  </si>
  <si>
    <t>団体参加料</t>
    <rPh sb="0" eb="2">
      <t>ダンタイ</t>
    </rPh>
    <rPh sb="2" eb="4">
      <t>サンカ</t>
    </rPh>
    <rPh sb="4" eb="5">
      <t>リョウ</t>
    </rPh>
    <phoneticPr fontId="2"/>
  </si>
  <si>
    <t>参加料</t>
    <rPh sb="0" eb="3">
      <t>サンカリョウ</t>
    </rPh>
    <phoneticPr fontId="2"/>
  </si>
  <si>
    <t>個人参加料</t>
    <rPh sb="0" eb="2">
      <t>コジン</t>
    </rPh>
    <rPh sb="2" eb="4">
      <t>サンカ</t>
    </rPh>
    <rPh sb="4" eb="5">
      <t>リョウ</t>
    </rPh>
    <phoneticPr fontId="2"/>
  </si>
  <si>
    <t>参加料・チーム数</t>
    <rPh sb="0" eb="3">
      <t>サンカリョウ</t>
    </rPh>
    <rPh sb="7" eb="8">
      <t>スウ</t>
    </rPh>
    <phoneticPr fontId="2"/>
  </si>
  <si>
    <t>① 団 体 参 加 料　   小計</t>
    <rPh sb="2" eb="3">
      <t>ダン</t>
    </rPh>
    <rPh sb="4" eb="5">
      <t>カラダ</t>
    </rPh>
    <rPh sb="6" eb="7">
      <t>サン</t>
    </rPh>
    <rPh sb="8" eb="9">
      <t>カ</t>
    </rPh>
    <rPh sb="10" eb="11">
      <t>リョウ</t>
    </rPh>
    <rPh sb="15" eb="17">
      <t>ショウケイ</t>
    </rPh>
    <phoneticPr fontId="2"/>
  </si>
  <si>
    <t>② 個 人 参 加 料　   小計</t>
    <rPh sb="2" eb="3">
      <t>コ</t>
    </rPh>
    <rPh sb="4" eb="5">
      <t>ニン</t>
    </rPh>
    <rPh sb="6" eb="7">
      <t>サン</t>
    </rPh>
    <rPh sb="8" eb="9">
      <t>カ</t>
    </rPh>
    <rPh sb="10" eb="11">
      <t>リョウ</t>
    </rPh>
    <rPh sb="15" eb="17">
      <t>ショウケイ</t>
    </rPh>
    <phoneticPr fontId="2"/>
  </si>
  <si>
    <t>③ダブルス戦参加料　小計</t>
    <rPh sb="5" eb="6">
      <t>セン</t>
    </rPh>
    <rPh sb="6" eb="8">
      <t>サンカ</t>
    </rPh>
    <rPh sb="10" eb="12">
      <t>ショウケイ</t>
    </rPh>
    <phoneticPr fontId="2"/>
  </si>
  <si>
    <t>①団体参加料　小計</t>
    <rPh sb="1" eb="3">
      <t>ダンタイ</t>
    </rPh>
    <rPh sb="3" eb="5">
      <t>サンカ</t>
    </rPh>
    <rPh sb="5" eb="6">
      <t>リョウ</t>
    </rPh>
    <rPh sb="7" eb="9">
      <t>ショウケイ</t>
    </rPh>
    <phoneticPr fontId="2"/>
  </si>
  <si>
    <t>②個人参加料　小計</t>
    <rPh sb="1" eb="3">
      <t>コジン</t>
    </rPh>
    <rPh sb="3" eb="5">
      <t>サンカ</t>
    </rPh>
    <rPh sb="5" eb="6">
      <t>リョウ</t>
    </rPh>
    <rPh sb="7" eb="9">
      <t>ショウケイ</t>
    </rPh>
    <phoneticPr fontId="2"/>
  </si>
  <si>
    <t>③ダブルス戦参加料　小計</t>
    <rPh sb="5" eb="6">
      <t>セン</t>
    </rPh>
    <rPh sb="6" eb="9">
      <t>サンカリョウ</t>
    </rPh>
    <rPh sb="10" eb="12">
      <t>ショウケイ</t>
    </rPh>
    <phoneticPr fontId="2"/>
  </si>
  <si>
    <t>弁当代＋①＋②＋③＝総合計支払額</t>
    <rPh sb="13" eb="15">
      <t>シハライ</t>
    </rPh>
    <rPh sb="15" eb="16">
      <t>ガク</t>
    </rPh>
    <phoneticPr fontId="2"/>
  </si>
  <si>
    <t>近畿ろうあ連盟体育部登録料（選手）</t>
    <rPh sb="0" eb="2">
      <t>キンキ</t>
    </rPh>
    <rPh sb="5" eb="7">
      <t>レンメイ</t>
    </rPh>
    <rPh sb="7" eb="10">
      <t>タ</t>
    </rPh>
    <rPh sb="10" eb="13">
      <t>トウロクリョウ</t>
    </rPh>
    <rPh sb="14" eb="16">
      <t>センシュ</t>
    </rPh>
    <phoneticPr fontId="2"/>
  </si>
  <si>
    <t>近畿ろうあ連盟体育部登録料　合計</t>
    <phoneticPr fontId="2"/>
  </si>
  <si>
    <t>※近畿ろうあ連盟体育部事務局長へ納金してください</t>
    <rPh sb="1" eb="3">
      <t>キンキ</t>
    </rPh>
    <rPh sb="6" eb="8">
      <t>レンメイ</t>
    </rPh>
    <rPh sb="8" eb="10">
      <t>タイイク</t>
    </rPh>
    <rPh sb="10" eb="11">
      <t>ブ</t>
    </rPh>
    <rPh sb="11" eb="14">
      <t>ジムキョク</t>
    </rPh>
    <rPh sb="14" eb="15">
      <t>チョウ</t>
    </rPh>
    <rPh sb="16" eb="18">
      <t>ノウキン</t>
    </rPh>
    <phoneticPr fontId="2"/>
  </si>
  <si>
    <r>
      <t xml:space="preserve">㊞
</t>
    </r>
    <r>
      <rPr>
        <sz val="8"/>
        <rFont val="ＭＳ Ｐ明朝"/>
        <family val="1"/>
        <charset val="128"/>
      </rPr>
      <t>協会印</t>
    </r>
    <rPh sb="2" eb="4">
      <t>キョウカイ</t>
    </rPh>
    <rPh sb="4" eb="5">
      <t>イン</t>
    </rPh>
    <phoneticPr fontId="2"/>
  </si>
  <si>
    <t xml:space="preserve"> </t>
    <phoneticPr fontId="2"/>
  </si>
  <si>
    <t xml:space="preserve"> </t>
    <phoneticPr fontId="2"/>
  </si>
  <si>
    <t xml:space="preserve"> </t>
    <phoneticPr fontId="21"/>
  </si>
  <si>
    <t xml:space="preserve"> </t>
    <phoneticPr fontId="2"/>
  </si>
  <si>
    <t>　</t>
  </si>
  <si>
    <t>　</t>
    <phoneticPr fontId="2"/>
  </si>
  <si>
    <t>(ふりがな)</t>
  </si>
  <si>
    <t>(ふりがな)</t>
    <phoneticPr fontId="2"/>
  </si>
  <si>
    <t>(ふりがな)</t>
    <phoneticPr fontId="2"/>
  </si>
  <si>
    <t>(ふりがな)</t>
    <phoneticPr fontId="2"/>
  </si>
  <si>
    <t>シングルス</t>
    <phoneticPr fontId="2"/>
  </si>
  <si>
    <t>ダブルス</t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</si>
  <si>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</si>
  <si>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</si>
  <si>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(ふりがな)</t>
    <phoneticPr fontId="2"/>
  </si>
  <si>
    <t>(ふりがな)</t>
    <phoneticPr fontId="2"/>
  </si>
  <si>
    <t>(ふりがな)</t>
    <phoneticPr fontId="2"/>
  </si>
  <si>
    <t>【オープン競技】フットサル競技（男子）　　参加申込書</t>
    <rPh sb="5" eb="7">
      <t>キョウギ</t>
    </rPh>
    <rPh sb="13" eb="15">
      <t>キョウギ</t>
    </rPh>
    <rPh sb="16" eb="18">
      <t>ダンシ</t>
    </rPh>
    <rPh sb="21" eb="23">
      <t>サンカ</t>
    </rPh>
    <rPh sb="23" eb="26">
      <t>モウシコミショ</t>
    </rPh>
    <phoneticPr fontId="2"/>
  </si>
  <si>
    <t>【オープン競技】フットサル競技（女子）　　参加申込書</t>
    <rPh sb="5" eb="7">
      <t>キョウギ</t>
    </rPh>
    <rPh sb="13" eb="15">
      <t>キョウギ</t>
    </rPh>
    <rPh sb="16" eb="18">
      <t>ジョシ</t>
    </rPh>
    <rPh sb="21" eb="23">
      <t>サンカ</t>
    </rPh>
    <rPh sb="23" eb="26">
      <t>モウシコミショ</t>
    </rPh>
    <phoneticPr fontId="2"/>
  </si>
  <si>
    <t>多田 洋</t>
    <rPh sb="0" eb="2">
      <t>タタ</t>
    </rPh>
    <rPh sb="3" eb="4">
      <t>ヨウ</t>
    </rPh>
    <phoneticPr fontId="2"/>
  </si>
  <si>
    <t>野田 耕右</t>
    <rPh sb="0" eb="2">
      <t>ノダ</t>
    </rPh>
    <rPh sb="3" eb="4">
      <t>コウ</t>
    </rPh>
    <rPh sb="4" eb="5">
      <t>ミギ</t>
    </rPh>
    <phoneticPr fontId="2"/>
  </si>
  <si>
    <t>2017.06 京都府</t>
    <rPh sb="8" eb="11">
      <t>キョウトフ</t>
    </rPh>
    <phoneticPr fontId="2"/>
  </si>
  <si>
    <t>第４４回近畿ろうあ者体育大会　総括参加申込書</t>
    <rPh sb="0" eb="1">
      <t>ダイ</t>
    </rPh>
    <rPh sb="3" eb="4">
      <t>カイ</t>
    </rPh>
    <rPh sb="4" eb="6">
      <t>キンキ</t>
    </rPh>
    <rPh sb="9" eb="10">
      <t>シャ</t>
    </rPh>
    <rPh sb="10" eb="12">
      <t>タイイク</t>
    </rPh>
    <rPh sb="12" eb="14">
      <t>タイカイ</t>
    </rPh>
    <rPh sb="15" eb="17">
      <t>ソウカツ</t>
    </rPh>
    <rPh sb="17" eb="19">
      <t>サンカ</t>
    </rPh>
    <rPh sb="19" eb="21">
      <t>モウシコミ</t>
    </rPh>
    <rPh sb="21" eb="22">
      <t>ショ</t>
    </rPh>
    <phoneticPr fontId="2"/>
  </si>
  <si>
    <t>第４４回近畿ろうあ者体育大会</t>
    <phoneticPr fontId="2"/>
  </si>
  <si>
    <t>第４４回近畿ろうあ者体育大会</t>
    <rPh sb="0" eb="1">
      <t>ダイ</t>
    </rPh>
    <rPh sb="3" eb="4">
      <t>カイ</t>
    </rPh>
    <rPh sb="4" eb="6">
      <t>キンキ</t>
    </rPh>
    <rPh sb="9" eb="10">
      <t>シャ</t>
    </rPh>
    <rPh sb="10" eb="12">
      <t>タイイク</t>
    </rPh>
    <rPh sb="12" eb="14">
      <t>タイカイ</t>
    </rPh>
    <phoneticPr fontId="2"/>
  </si>
  <si>
    <t>第７０回軟式野球競技　　参加申込書</t>
    <rPh sb="0" eb="1">
      <t>ダイ</t>
    </rPh>
    <rPh sb="3" eb="4">
      <t>カイ</t>
    </rPh>
    <rPh sb="4" eb="6">
      <t>ナンシキ</t>
    </rPh>
    <rPh sb="6" eb="8">
      <t>ヤキュウ</t>
    </rPh>
    <rPh sb="8" eb="10">
      <t>キョウギ</t>
    </rPh>
    <rPh sb="12" eb="14">
      <t>サンカ</t>
    </rPh>
    <rPh sb="14" eb="17">
      <t>モウシコミショ</t>
    </rPh>
    <phoneticPr fontId="2"/>
  </si>
  <si>
    <t>1000円×（6月17日)</t>
    <rPh sb="4" eb="5">
      <t>エン</t>
    </rPh>
    <rPh sb="8" eb="9">
      <t>ガツ</t>
    </rPh>
    <rPh sb="11" eb="12">
      <t>ニチ</t>
    </rPh>
    <phoneticPr fontId="2"/>
  </si>
  <si>
    <t>（6月18日)</t>
    <phoneticPr fontId="2"/>
  </si>
  <si>
    <t>弁当1000円×(6/17)</t>
    <rPh sb="0" eb="2">
      <t>ベントウ</t>
    </rPh>
    <rPh sb="6" eb="7">
      <t>エン</t>
    </rPh>
    <phoneticPr fontId="2"/>
  </si>
  <si>
    <t>(6/18)</t>
    <phoneticPr fontId="2"/>
  </si>
  <si>
    <t>弁当1000円×(6/17)</t>
    <phoneticPr fontId="2"/>
  </si>
  <si>
    <t>弁当1000円×(6/17)</t>
    <phoneticPr fontId="2"/>
  </si>
  <si>
    <t>弁当1000円×(6/17)</t>
    <phoneticPr fontId="2"/>
  </si>
  <si>
    <t>弁当1000円×(6/17)</t>
    <phoneticPr fontId="2"/>
  </si>
  <si>
    <t>1000円×(6/17)</t>
    <phoneticPr fontId="2"/>
  </si>
  <si>
    <t>(6月18日)</t>
    <rPh sb="2" eb="3">
      <t>ガツ</t>
    </rPh>
    <rPh sb="5" eb="6">
      <t>ニチ</t>
    </rPh>
    <phoneticPr fontId="2"/>
  </si>
  <si>
    <t>1000円×(6月17日)</t>
    <rPh sb="8" eb="9">
      <t>ゲツ</t>
    </rPh>
    <rPh sb="11" eb="12">
      <t>ヒ</t>
    </rPh>
    <phoneticPr fontId="2"/>
  </si>
  <si>
    <t>1000円×（6月17日)</t>
    <phoneticPr fontId="2"/>
  </si>
  <si>
    <t>第５６回卓球競技（男子）　　参加申込書</t>
    <rPh sb="0" eb="1">
      <t>ダイ</t>
    </rPh>
    <rPh sb="3" eb="4">
      <t>カイ</t>
    </rPh>
    <rPh sb="4" eb="6">
      <t>タッキュウ</t>
    </rPh>
    <rPh sb="6" eb="8">
      <t>キョウギ</t>
    </rPh>
    <rPh sb="14" eb="16">
      <t>サンカ</t>
    </rPh>
    <rPh sb="16" eb="19">
      <t>モウシコミショ</t>
    </rPh>
    <phoneticPr fontId="2"/>
  </si>
  <si>
    <t>第５６回卓球競技（女子）　　参加申込書</t>
    <rPh sb="0" eb="1">
      <t>ダイ</t>
    </rPh>
    <rPh sb="3" eb="4">
      <t>カイ</t>
    </rPh>
    <rPh sb="4" eb="6">
      <t>タッキュウ</t>
    </rPh>
    <rPh sb="6" eb="8">
      <t>キョウギ</t>
    </rPh>
    <rPh sb="9" eb="10">
      <t>オンナ</t>
    </rPh>
    <rPh sb="14" eb="16">
      <t>サンカ</t>
    </rPh>
    <rPh sb="16" eb="19">
      <t>モウシコミショ</t>
    </rPh>
    <phoneticPr fontId="2"/>
  </si>
  <si>
    <t>第５４回バレーボール競技（男子）　　参加申込書</t>
    <rPh sb="0" eb="1">
      <t>ダイ</t>
    </rPh>
    <rPh sb="3" eb="4">
      <t>カイ</t>
    </rPh>
    <rPh sb="10" eb="12">
      <t>キョウギ</t>
    </rPh>
    <rPh sb="13" eb="15">
      <t>ダンシ</t>
    </rPh>
    <rPh sb="18" eb="20">
      <t>サンカ</t>
    </rPh>
    <rPh sb="20" eb="23">
      <t>モウシコミショ</t>
    </rPh>
    <phoneticPr fontId="2"/>
  </si>
  <si>
    <t>第５４回バレーボール競技（女子）　　参加申込書</t>
    <rPh sb="0" eb="1">
      <t>ダイ</t>
    </rPh>
    <rPh sb="3" eb="4">
      <t>カイ</t>
    </rPh>
    <rPh sb="10" eb="12">
      <t>キョウギ</t>
    </rPh>
    <rPh sb="13" eb="14">
      <t>オンナ</t>
    </rPh>
    <rPh sb="14" eb="15">
      <t>コ</t>
    </rPh>
    <rPh sb="18" eb="20">
      <t>サンカ</t>
    </rPh>
    <rPh sb="20" eb="23">
      <t>モウシコミショ</t>
    </rPh>
    <phoneticPr fontId="2"/>
  </si>
  <si>
    <t>第３７回テニス競技（男子）　　参加申込書</t>
    <rPh sb="0" eb="1">
      <t>ダイ</t>
    </rPh>
    <rPh sb="3" eb="4">
      <t>カイ</t>
    </rPh>
    <rPh sb="7" eb="9">
      <t>キョウギ</t>
    </rPh>
    <rPh sb="15" eb="17">
      <t>サンカ</t>
    </rPh>
    <rPh sb="17" eb="20">
      <t>モウシコミショ</t>
    </rPh>
    <phoneticPr fontId="2"/>
  </si>
  <si>
    <t>第３７回テニス競技（女子）　　参加申込書</t>
    <rPh sb="0" eb="1">
      <t>ダイ</t>
    </rPh>
    <rPh sb="3" eb="4">
      <t>カイ</t>
    </rPh>
    <rPh sb="7" eb="9">
      <t>キョウギ</t>
    </rPh>
    <rPh sb="10" eb="11">
      <t>オンナ</t>
    </rPh>
    <rPh sb="15" eb="17">
      <t>サンカ</t>
    </rPh>
    <rPh sb="17" eb="20">
      <t>モウシコミショ</t>
    </rPh>
    <phoneticPr fontId="2"/>
  </si>
  <si>
    <t>第３３回ゲートボール競技　　参加申込書</t>
    <rPh sb="0" eb="1">
      <t>ダイ</t>
    </rPh>
    <rPh sb="3" eb="4">
      <t>カイ</t>
    </rPh>
    <rPh sb="10" eb="12">
      <t>キョウギ</t>
    </rPh>
    <rPh sb="14" eb="16">
      <t>サンカ</t>
    </rPh>
    <rPh sb="16" eb="19">
      <t>モウシコミショ</t>
    </rPh>
    <phoneticPr fontId="2"/>
  </si>
  <si>
    <t>第２７回ボウリング競技（男子）　　参加申込書</t>
    <rPh sb="0" eb="1">
      <t>ダイ</t>
    </rPh>
    <rPh sb="3" eb="4">
      <t>カイ</t>
    </rPh>
    <rPh sb="9" eb="11">
      <t>キョウギ</t>
    </rPh>
    <rPh sb="17" eb="19">
      <t>サンカ</t>
    </rPh>
    <rPh sb="19" eb="22">
      <t>モウシコミショ</t>
    </rPh>
    <phoneticPr fontId="2"/>
  </si>
  <si>
    <t>第２７回ボウリング競技（女子）　　参加申込書</t>
    <rPh sb="0" eb="1">
      <t>ダイ</t>
    </rPh>
    <rPh sb="3" eb="4">
      <t>カイ</t>
    </rPh>
    <rPh sb="9" eb="11">
      <t>キョウギ</t>
    </rPh>
    <rPh sb="12" eb="13">
      <t>オンナ</t>
    </rPh>
    <rPh sb="17" eb="19">
      <t>サンカ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</si>
</sst>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&quot;¥&quot;#,##0_);[Red]\(&quot;¥&quot;#,##0\)"/>
    <numFmt numFmtId="177" formatCode="#0&quot;名&quot;"/>
    <numFmt numFmtId="178" formatCode="##&quot;名&quot;"/>
    <numFmt numFmtId="179" formatCode="##&quot;ﾁｰﾑ&quot;"/>
    <numFmt numFmtId="180" formatCode="##&quot;組&quot;"/>
    <numFmt numFmtId="181" formatCode="##&quot;個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0" tint="-0.1499984740745262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theme="0" tint="-4.9989318521683403E-2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4"/>
      <color theme="0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4" fillId="0" borderId="2" xfId="0" applyNumberFormat="1" applyFont="1" applyBorder="1" applyAlignment="1">
      <alignment vertical="center"/>
    </xf>
    <xf numFmtId="6" fontId="4" fillId="0" borderId="12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3" fontId="0" fillId="0" borderId="12" xfId="1" quotePrefix="1" applyNumberFormat="1" applyFont="1" applyBorder="1" applyAlignment="1">
      <alignment horizontal="right" vertical="center"/>
    </xf>
    <xf numFmtId="6" fontId="0" fillId="0" borderId="12" xfId="1" applyFont="1" applyBorder="1">
      <alignment vertical="center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13" xfId="0" applyFont="1" applyFill="1" applyBorder="1">
      <alignment vertical="center"/>
    </xf>
    <xf numFmtId="176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 vertical="center"/>
    </xf>
    <xf numFmtId="5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right" vertical="center"/>
    </xf>
    <xf numFmtId="42" fontId="19" fillId="0" borderId="0" xfId="0" applyNumberFormat="1" applyFont="1" applyFill="1">
      <alignment vertical="center"/>
    </xf>
    <xf numFmtId="41" fontId="19" fillId="0" borderId="38" xfId="0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>
      <alignment vertical="center"/>
    </xf>
    <xf numFmtId="5" fontId="17" fillId="0" borderId="13" xfId="0" applyNumberFormat="1" applyFont="1" applyFill="1" applyBorder="1">
      <alignment vertical="center"/>
    </xf>
    <xf numFmtId="6" fontId="17" fillId="0" borderId="20" xfId="1" applyFont="1" applyFill="1" applyBorder="1" applyAlignment="1">
      <alignment horizontal="right" vertical="center" shrinkToFit="1"/>
    </xf>
    <xf numFmtId="6" fontId="17" fillId="0" borderId="13" xfId="1" applyFont="1" applyFill="1" applyBorder="1">
      <alignment vertical="center"/>
    </xf>
    <xf numFmtId="178" fontId="19" fillId="0" borderId="12" xfId="0" applyNumberFormat="1" applyFont="1" applyFill="1" applyBorder="1" applyAlignment="1">
      <alignment horizontal="right" vertical="center"/>
    </xf>
    <xf numFmtId="41" fontId="17" fillId="0" borderId="13" xfId="0" applyNumberFormat="1" applyFont="1" applyFill="1" applyBorder="1" applyAlignment="1">
      <alignment horizontal="right" vertical="center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14" fillId="0" borderId="39" xfId="0" applyFont="1" applyFill="1" applyBorder="1" applyAlignment="1">
      <alignment vertical="center" textRotation="255"/>
    </xf>
    <xf numFmtId="0" fontId="14" fillId="0" borderId="21" xfId="0" applyFont="1" applyFill="1" applyBorder="1" applyAlignment="1">
      <alignment vertical="center" textRotation="255" shrinkToFit="1"/>
    </xf>
    <xf numFmtId="0" fontId="14" fillId="0" borderId="19" xfId="0" applyFont="1" applyFill="1" applyBorder="1" applyAlignment="1">
      <alignment vertical="center" textRotation="255" shrinkToFit="1"/>
    </xf>
    <xf numFmtId="0" fontId="14" fillId="0" borderId="39" xfId="0" applyFont="1" applyFill="1" applyBorder="1" applyAlignment="1">
      <alignment vertical="center" textRotation="255" shrinkToFit="1"/>
    </xf>
    <xf numFmtId="0" fontId="17" fillId="0" borderId="14" xfId="0" applyFont="1" applyFill="1" applyBorder="1" applyAlignment="1">
      <alignment horizontal="center" vertical="center"/>
    </xf>
    <xf numFmtId="179" fontId="19" fillId="0" borderId="12" xfId="0" applyNumberFormat="1" applyFont="1" applyFill="1" applyBorder="1" applyAlignment="1">
      <alignment horizontal="right" vertical="center"/>
    </xf>
    <xf numFmtId="180" fontId="17" fillId="0" borderId="12" xfId="0" applyNumberFormat="1" applyFont="1" applyFill="1" applyBorder="1" applyAlignment="1">
      <alignment horizontal="right" vertical="center"/>
    </xf>
    <xf numFmtId="0" fontId="4" fillId="0" borderId="12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4" fillId="0" borderId="0" xfId="0" applyFo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178" fontId="17" fillId="3" borderId="14" xfId="0" applyNumberFormat="1" applyFont="1" applyFill="1" applyBorder="1" applyAlignment="1">
      <alignment horizontal="right" vertical="center"/>
    </xf>
    <xf numFmtId="178" fontId="17" fillId="3" borderId="5" xfId="0" applyNumberFormat="1" applyFont="1" applyFill="1" applyBorder="1" applyAlignment="1">
      <alignment horizontal="right" vertical="center"/>
    </xf>
    <xf numFmtId="180" fontId="17" fillId="3" borderId="1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Border="1" applyAlignment="1">
      <alignment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49" xfId="0" applyNumberFormat="1" applyFill="1" applyBorder="1" applyAlignment="1">
      <alignment horizontal="center" vertical="center"/>
    </xf>
    <xf numFmtId="178" fontId="0" fillId="4" borderId="12" xfId="0" applyNumberFormat="1" applyFill="1" applyBorder="1">
      <alignment vertical="center"/>
    </xf>
    <xf numFmtId="177" fontId="4" fillId="4" borderId="17" xfId="0" applyNumberFormat="1" applyFont="1" applyFill="1" applyBorder="1" applyAlignment="1">
      <alignment vertical="center"/>
    </xf>
    <xf numFmtId="177" fontId="4" fillId="4" borderId="2" xfId="0" applyNumberFormat="1" applyFont="1" applyFill="1" applyBorder="1" applyAlignment="1">
      <alignment vertical="center"/>
    </xf>
    <xf numFmtId="181" fontId="4" fillId="4" borderId="18" xfId="0" applyNumberFormat="1" applyFont="1" applyFill="1" applyBorder="1" applyAlignment="1">
      <alignment vertical="center"/>
    </xf>
    <xf numFmtId="181" fontId="4" fillId="4" borderId="12" xfId="0" applyNumberFormat="1" applyFont="1" applyFill="1" applyBorder="1" applyAlignment="1">
      <alignment vertical="center"/>
    </xf>
    <xf numFmtId="178" fontId="4" fillId="4" borderId="17" xfId="0" applyNumberFormat="1" applyFont="1" applyFill="1" applyBorder="1" applyAlignment="1">
      <alignment horizontal="center" vertical="center"/>
    </xf>
    <xf numFmtId="178" fontId="4" fillId="4" borderId="2" xfId="0" applyNumberFormat="1" applyFont="1" applyFill="1" applyBorder="1" applyAlignment="1">
      <alignment horizontal="center" vertical="center"/>
    </xf>
    <xf numFmtId="181" fontId="4" fillId="4" borderId="12" xfId="0" applyNumberFormat="1" applyFont="1" applyFill="1" applyBorder="1" applyAlignment="1">
      <alignment horizontal="right" vertical="center"/>
    </xf>
    <xf numFmtId="178" fontId="0" fillId="4" borderId="5" xfId="0" applyNumberFormat="1" applyFill="1" applyBorder="1">
      <alignment vertical="center"/>
    </xf>
    <xf numFmtId="178" fontId="0" fillId="4" borderId="2" xfId="0" applyNumberFormat="1" applyFill="1" applyBorder="1">
      <alignment vertical="center"/>
    </xf>
    <xf numFmtId="178" fontId="4" fillId="4" borderId="17" xfId="0" applyNumberFormat="1" applyFont="1" applyFill="1" applyBorder="1" applyAlignment="1">
      <alignment vertical="center"/>
    </xf>
    <xf numFmtId="178" fontId="4" fillId="4" borderId="2" xfId="0" applyNumberFormat="1" applyFont="1" applyFill="1" applyBorder="1" applyAlignment="1">
      <alignment vertical="center"/>
    </xf>
    <xf numFmtId="181" fontId="4" fillId="4" borderId="12" xfId="0" applyNumberFormat="1" applyFont="1" applyFill="1" applyBorder="1" applyAlignment="1">
      <alignment horizontal="center" vertical="center"/>
    </xf>
    <xf numFmtId="181" fontId="4" fillId="4" borderId="18" xfId="0" applyNumberFormat="1" applyFont="1" applyFill="1" applyBorder="1" applyAlignment="1">
      <alignment horizontal="center" vertical="center"/>
    </xf>
    <xf numFmtId="181" fontId="0" fillId="4" borderId="12" xfId="0" applyNumberFormat="1" applyFill="1" applyBorder="1">
      <alignment vertical="center"/>
    </xf>
    <xf numFmtId="0" fontId="31" fillId="0" borderId="0" xfId="0" applyFont="1" applyFill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>
      <alignment vertical="center"/>
    </xf>
    <xf numFmtId="0" fontId="18" fillId="0" borderId="82" xfId="0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textRotation="255" shrinkToFit="1"/>
    </xf>
    <xf numFmtId="0" fontId="14" fillId="0" borderId="43" xfId="0" applyFont="1" applyFill="1" applyBorder="1" applyAlignment="1">
      <alignment vertical="center" textRotation="255" shrinkToFit="1"/>
    </xf>
    <xf numFmtId="0" fontId="14" fillId="0" borderId="7" xfId="0" applyFont="1" applyFill="1" applyBorder="1" applyAlignment="1">
      <alignment vertical="center" textRotation="255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8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84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14" fillId="0" borderId="85" xfId="0" applyFont="1" applyFill="1" applyBorder="1" applyAlignment="1">
      <alignment horizontal="center" vertical="center" textRotation="255"/>
    </xf>
    <xf numFmtId="0" fontId="14" fillId="0" borderId="66" xfId="0" applyFont="1" applyFill="1" applyBorder="1" applyAlignment="1">
      <alignment horizontal="center" vertical="center" textRotation="255"/>
    </xf>
    <xf numFmtId="0" fontId="14" fillId="0" borderId="46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18" fillId="0" borderId="1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textRotation="255"/>
    </xf>
    <xf numFmtId="0" fontId="14" fillId="0" borderId="43" xfId="0" applyFont="1" applyFill="1" applyBorder="1" applyAlignment="1">
      <alignment vertical="center" textRotation="255"/>
    </xf>
    <xf numFmtId="0" fontId="14" fillId="0" borderId="7" xfId="0" applyFont="1" applyFill="1" applyBorder="1" applyAlignment="1">
      <alignment vertical="center" textRotation="255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73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75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83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top" wrapText="1" shrinkToFi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6" fontId="4" fillId="0" borderId="57" xfId="1" applyFont="1" applyBorder="1" applyAlignment="1">
      <alignment horizontal="right" vertical="center"/>
    </xf>
    <xf numFmtId="6" fontId="4" fillId="0" borderId="59" xfId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6" fontId="10" fillId="0" borderId="60" xfId="0" applyNumberFormat="1" applyFont="1" applyBorder="1" applyAlignment="1">
      <alignment horizontal="right" vertical="center"/>
    </xf>
    <xf numFmtId="0" fontId="10" fillId="0" borderId="61" xfId="0" applyFont="1" applyBorder="1" applyAlignment="1">
      <alignment horizontal="right" vertical="center"/>
    </xf>
    <xf numFmtId="6" fontId="10" fillId="0" borderId="62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6" fontId="4" fillId="0" borderId="13" xfId="1" applyFont="1" applyBorder="1" applyAlignment="1">
      <alignment horizontal="right" vertical="center"/>
    </xf>
    <xf numFmtId="6" fontId="4" fillId="0" borderId="14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0" fillId="0" borderId="79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6" fontId="1" fillId="0" borderId="13" xfId="1" applyFont="1" applyBorder="1" applyAlignment="1">
      <alignment horizontal="right" vertical="center"/>
    </xf>
    <xf numFmtId="6" fontId="1" fillId="0" borderId="19" xfId="1" applyFont="1" applyBorder="1" applyAlignment="1">
      <alignment horizontal="right" vertical="center"/>
    </xf>
    <xf numFmtId="6" fontId="1" fillId="0" borderId="14" xfId="1" applyFont="1" applyBorder="1" applyAlignment="1">
      <alignment horizontal="right" vertical="center"/>
    </xf>
    <xf numFmtId="6" fontId="1" fillId="0" borderId="38" xfId="1" applyFont="1" applyBorder="1" applyAlignment="1">
      <alignment horizontal="right" vertical="center"/>
    </xf>
    <xf numFmtId="6" fontId="1" fillId="0" borderId="18" xfId="1" applyFont="1" applyBorder="1" applyAlignment="1">
      <alignment horizontal="right" vertical="center"/>
    </xf>
    <xf numFmtId="6" fontId="10" fillId="0" borderId="30" xfId="0" applyNumberFormat="1" applyFont="1" applyBorder="1" applyAlignment="1">
      <alignment horizontal="right" vertical="center"/>
    </xf>
    <xf numFmtId="6" fontId="10" fillId="0" borderId="77" xfId="0" applyNumberFormat="1" applyFont="1" applyBorder="1" applyAlignment="1">
      <alignment horizontal="right" vertical="center"/>
    </xf>
    <xf numFmtId="6" fontId="10" fillId="0" borderId="31" xfId="0" applyNumberFormat="1" applyFont="1" applyBorder="1" applyAlignment="1">
      <alignment horizontal="right" vertical="center"/>
    </xf>
    <xf numFmtId="6" fontId="10" fillId="0" borderId="0" xfId="0" applyNumberFormat="1" applyFont="1" applyBorder="1" applyAlignment="1">
      <alignment horizontal="right" vertical="center"/>
    </xf>
    <xf numFmtId="6" fontId="10" fillId="0" borderId="63" xfId="0" applyNumberFormat="1" applyFont="1" applyBorder="1" applyAlignment="1">
      <alignment horizontal="right" vertical="center"/>
    </xf>
    <xf numFmtId="6" fontId="10" fillId="0" borderId="36" xfId="0" applyNumberFormat="1" applyFont="1" applyBorder="1" applyAlignment="1">
      <alignment horizontal="right" vertical="center"/>
    </xf>
    <xf numFmtId="6" fontId="10" fillId="0" borderId="47" xfId="0" applyNumberFormat="1" applyFont="1" applyBorder="1" applyAlignment="1">
      <alignment horizontal="right" vertical="center"/>
    </xf>
    <xf numFmtId="6" fontId="10" fillId="0" borderId="3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6" fontId="1" fillId="0" borderId="20" xfId="1" applyFont="1" applyBorder="1" applyAlignment="1">
      <alignment horizontal="right" vertical="center"/>
    </xf>
    <xf numFmtId="6" fontId="1" fillId="0" borderId="8" xfId="1" applyFont="1" applyBorder="1" applyAlignment="1">
      <alignment horizontal="right" vertical="center"/>
    </xf>
    <xf numFmtId="6" fontId="1" fillId="0" borderId="21" xfId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4" borderId="12" xfId="0" applyFont="1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7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" fillId="0" borderId="47" xfId="0" applyFont="1" applyBorder="1" applyAlignment="1">
      <alignment horizontal="right" vertical="center" wrapText="1" shrinkToFit="1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/>
    </xf>
    <xf numFmtId="0" fontId="5" fillId="0" borderId="89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6" fontId="4" fillId="0" borderId="2" xfId="1" applyFont="1" applyBorder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6" fontId="0" fillId="0" borderId="39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178" fontId="0" fillId="4" borderId="38" xfId="0" applyNumberFormat="1" applyFill="1" applyBorder="1" applyAlignment="1">
      <alignment horizontal="right" vertical="center"/>
    </xf>
    <xf numFmtId="178" fontId="0" fillId="4" borderId="18" xfId="0" applyNumberFormat="1" applyFill="1" applyBorder="1" applyAlignment="1">
      <alignment horizontal="right" vertical="center"/>
    </xf>
    <xf numFmtId="6" fontId="4" fillId="0" borderId="5" xfId="1" applyFont="1" applyBorder="1" applyAlignment="1">
      <alignment horizontal="right" vertical="center"/>
    </xf>
    <xf numFmtId="178" fontId="0" fillId="4" borderId="13" xfId="0" applyNumberFormat="1" applyFill="1" applyBorder="1" applyAlignment="1">
      <alignment horizontal="right" vertical="center"/>
    </xf>
    <xf numFmtId="178" fontId="0" fillId="4" borderId="14" xfId="0" applyNumberForma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8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6" fontId="0" fillId="0" borderId="2" xfId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6" fontId="0" fillId="0" borderId="5" xfId="1" applyFont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2" xfId="0" quotePrefix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>
      <alignment vertical="center"/>
    </xf>
    <xf numFmtId="0" fontId="35" fillId="0" borderId="0" xfId="0" applyFont="1" applyBorder="1" applyAlignment="1">
      <alignment vertical="center" wrapText="1" shrinkToFit="1"/>
    </xf>
    <xf numFmtId="0" fontId="36" fillId="0" borderId="0" xfId="0" applyFont="1" applyBorder="1">
      <alignment vertical="center"/>
    </xf>
    <xf numFmtId="0" fontId="37" fillId="0" borderId="0" xfId="0" applyFont="1">
      <alignment vertical="center"/>
    </xf>
    <xf numFmtId="0" fontId="36" fillId="0" borderId="0" xfId="0" applyFont="1">
      <alignment vertical="center"/>
    </xf>
    <xf numFmtId="56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 shrinkToFit="1"/>
    </xf>
    <xf numFmtId="0" fontId="30" fillId="0" borderId="0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49"/>
  <sheetViews>
    <sheetView showGridLines="0" tabSelected="1" zoomScale="80" zoomScaleNormal="80" zoomScaleSheetLayoutView="80" workbookViewId="0">
      <selection activeCell="B3" sqref="B3:F3"/>
    </sheetView>
  </sheetViews>
  <sheetFormatPr defaultColWidth="8.75" defaultRowHeight="13.5"/>
  <cols>
    <col min="1" max="1" width="10.625" style="23" customWidth="1"/>
    <col min="2" max="2" width="3.625" style="23" customWidth="1"/>
    <col min="3" max="3" width="22.75" style="23" customWidth="1"/>
    <col min="4" max="4" width="10.875" style="23" customWidth="1"/>
    <col min="5" max="5" width="6.125" style="23" customWidth="1"/>
    <col min="6" max="6" width="9.25" style="23" bestFit="1" customWidth="1"/>
    <col min="7" max="7" width="13.75" style="23" customWidth="1"/>
    <col min="8" max="8" width="3" style="23" bestFit="1" customWidth="1"/>
    <col min="9" max="9" width="30.625" style="23" customWidth="1"/>
    <col min="10" max="10" width="8.625" style="23" customWidth="1"/>
    <col min="11" max="11" width="8.75" style="23" customWidth="1"/>
    <col min="12" max="12" width="8.75" style="119"/>
    <col min="13" max="18" width="12.75" style="119" customWidth="1"/>
    <col min="19" max="16384" width="8.75" style="23"/>
  </cols>
  <sheetData>
    <row r="1" spans="1:18" ht="40.5" customHeight="1" thickBot="1">
      <c r="A1" s="126" t="s">
        <v>172</v>
      </c>
      <c r="B1" s="127"/>
      <c r="C1" s="127"/>
      <c r="D1" s="127"/>
      <c r="E1" s="127"/>
      <c r="F1" s="127"/>
      <c r="G1" s="127"/>
      <c r="H1" s="127"/>
      <c r="I1" s="127"/>
      <c r="J1" s="128"/>
      <c r="M1" s="119" t="s">
        <v>45</v>
      </c>
      <c r="N1" s="119" t="s">
        <v>130</v>
      </c>
      <c r="O1" s="119" t="s">
        <v>128</v>
      </c>
      <c r="P1" s="119" t="s">
        <v>129</v>
      </c>
      <c r="Q1" s="119" t="s">
        <v>131</v>
      </c>
      <c r="R1" s="119" t="s">
        <v>22</v>
      </c>
    </row>
    <row r="2" spans="1:18" ht="21" customHeight="1" thickBot="1">
      <c r="A2" s="129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M2" s="119" t="s">
        <v>155</v>
      </c>
      <c r="N2" s="120" t="s">
        <v>150</v>
      </c>
      <c r="O2" s="119" t="s">
        <v>150</v>
      </c>
      <c r="P2" s="119" t="s">
        <v>150</v>
      </c>
      <c r="Q2" s="119" t="s">
        <v>152</v>
      </c>
      <c r="R2" s="119" t="s">
        <v>150</v>
      </c>
    </row>
    <row r="3" spans="1:18" ht="30" customHeight="1">
      <c r="A3" s="24" t="s">
        <v>45</v>
      </c>
      <c r="B3" s="164"/>
      <c r="C3" s="166"/>
      <c r="D3" s="166"/>
      <c r="E3" s="166"/>
      <c r="F3" s="167"/>
      <c r="G3" s="130" t="s">
        <v>101</v>
      </c>
      <c r="H3" s="135" t="str">
        <f>IF(B3="","",VLOOKUP(B3,$M3:$R9,5,0))</f>
        <v/>
      </c>
      <c r="I3" s="136"/>
      <c r="J3" s="139" t="s">
        <v>149</v>
      </c>
      <c r="M3" s="119" t="s">
        <v>107</v>
      </c>
      <c r="N3" s="120" t="s">
        <v>113</v>
      </c>
      <c r="O3" s="119" t="s">
        <v>50</v>
      </c>
      <c r="P3" s="119" t="s">
        <v>51</v>
      </c>
      <c r="Q3" s="119" t="s">
        <v>118</v>
      </c>
      <c r="R3" s="119" t="s">
        <v>114</v>
      </c>
    </row>
    <row r="4" spans="1:18" ht="30" customHeight="1">
      <c r="A4" s="132" t="s">
        <v>100</v>
      </c>
      <c r="B4" s="184" t="str">
        <f>IF(B3="","",VLOOKUP(B3,$M3:$R9,2,0))</f>
        <v/>
      </c>
      <c r="C4" s="185"/>
      <c r="D4" s="185"/>
      <c r="E4" s="185"/>
      <c r="F4" s="186"/>
      <c r="G4" s="131"/>
      <c r="H4" s="137"/>
      <c r="I4" s="138"/>
      <c r="J4" s="140"/>
      <c r="M4" s="119" t="s">
        <v>108</v>
      </c>
      <c r="N4" s="120" t="s">
        <v>47</v>
      </c>
      <c r="O4" s="119" t="s">
        <v>52</v>
      </c>
      <c r="P4" s="119" t="s">
        <v>53</v>
      </c>
      <c r="Q4" s="119" t="s">
        <v>119</v>
      </c>
      <c r="R4" s="119" t="s">
        <v>169</v>
      </c>
    </row>
    <row r="5" spans="1:18" ht="30" customHeight="1">
      <c r="A5" s="133"/>
      <c r="B5" s="187"/>
      <c r="C5" s="188"/>
      <c r="D5" s="188"/>
      <c r="E5" s="188"/>
      <c r="F5" s="189"/>
      <c r="G5" s="131" t="s">
        <v>22</v>
      </c>
      <c r="H5" s="141" t="str">
        <f>IF(B3="","",VLOOKUP(B3,$M3:$R9,6,0))</f>
        <v/>
      </c>
      <c r="I5" s="142"/>
      <c r="J5" s="145" t="s">
        <v>99</v>
      </c>
      <c r="M5" s="119" t="s">
        <v>109</v>
      </c>
      <c r="N5" s="120" t="s">
        <v>124</v>
      </c>
      <c r="O5" s="119" t="s">
        <v>46</v>
      </c>
      <c r="P5" s="119" t="s">
        <v>132</v>
      </c>
      <c r="Q5" s="119" t="s">
        <v>120</v>
      </c>
      <c r="R5" s="119" t="s">
        <v>170</v>
      </c>
    </row>
    <row r="6" spans="1:18" ht="30" customHeight="1" thickBot="1">
      <c r="A6" s="25" t="s">
        <v>35</v>
      </c>
      <c r="B6" s="190" t="str">
        <f>IF(B3="","",VLOOKUP(B3,$M3:$R9,4,0))</f>
        <v/>
      </c>
      <c r="C6" s="191"/>
      <c r="D6" s="191"/>
      <c r="E6" s="191"/>
      <c r="F6" s="192"/>
      <c r="G6" s="134"/>
      <c r="H6" s="143"/>
      <c r="I6" s="144"/>
      <c r="J6" s="146"/>
      <c r="M6" s="119" t="s">
        <v>110</v>
      </c>
      <c r="N6" s="120" t="s">
        <v>127</v>
      </c>
      <c r="O6" s="119" t="s">
        <v>48</v>
      </c>
      <c r="P6" s="119" t="s">
        <v>49</v>
      </c>
      <c r="Q6" s="119" t="s">
        <v>121</v>
      </c>
      <c r="R6" s="119" t="s">
        <v>115</v>
      </c>
    </row>
    <row r="7" spans="1:18" ht="9" customHeight="1" thickBot="1">
      <c r="M7" s="119" t="s">
        <v>111</v>
      </c>
      <c r="N7" s="120" t="s">
        <v>126</v>
      </c>
      <c r="O7" s="119" t="s">
        <v>56</v>
      </c>
      <c r="P7" s="119" t="s">
        <v>56</v>
      </c>
      <c r="Q7" s="119" t="s">
        <v>122</v>
      </c>
      <c r="R7" s="119" t="s">
        <v>116</v>
      </c>
    </row>
    <row r="8" spans="1:18" s="29" customFormat="1" ht="24" customHeight="1">
      <c r="A8" s="168" t="s">
        <v>135</v>
      </c>
      <c r="B8" s="169"/>
      <c r="C8" s="26" t="s">
        <v>36</v>
      </c>
      <c r="D8" s="124" t="s">
        <v>136</v>
      </c>
      <c r="E8" s="125"/>
      <c r="F8" s="87" t="s">
        <v>40</v>
      </c>
      <c r="G8" s="27" t="s">
        <v>80</v>
      </c>
      <c r="H8" s="28"/>
      <c r="I8" s="147" t="s">
        <v>105</v>
      </c>
      <c r="J8" s="148"/>
      <c r="L8" s="121"/>
      <c r="M8" s="119" t="s">
        <v>112</v>
      </c>
      <c r="N8" s="120" t="s">
        <v>125</v>
      </c>
      <c r="O8" s="119" t="s">
        <v>54</v>
      </c>
      <c r="P8" s="119" t="s">
        <v>55</v>
      </c>
      <c r="Q8" s="119" t="s">
        <v>123</v>
      </c>
      <c r="R8" s="119" t="s">
        <v>117</v>
      </c>
    </row>
    <row r="9" spans="1:18" s="29" customFormat="1" ht="24" customHeight="1">
      <c r="A9" s="170"/>
      <c r="B9" s="171"/>
      <c r="C9" s="30" t="s">
        <v>37</v>
      </c>
      <c r="D9" s="46">
        <v>9000</v>
      </c>
      <c r="E9" s="31" t="s">
        <v>39</v>
      </c>
      <c r="F9" s="88"/>
      <c r="G9" s="51">
        <f>D9*F9</f>
        <v>0</v>
      </c>
      <c r="H9" s="32" t="s">
        <v>21</v>
      </c>
      <c r="I9" s="162"/>
      <c r="J9" s="163"/>
      <c r="L9" s="121"/>
      <c r="M9" s="121"/>
      <c r="N9" s="121"/>
      <c r="O9" s="121"/>
      <c r="P9" s="121"/>
      <c r="Q9" s="121"/>
      <c r="R9" s="121"/>
    </row>
    <row r="10" spans="1:18" s="29" customFormat="1" ht="24" customHeight="1">
      <c r="A10" s="170"/>
      <c r="B10" s="171"/>
      <c r="C10" s="30" t="s">
        <v>7</v>
      </c>
      <c r="D10" s="46">
        <v>5000</v>
      </c>
      <c r="E10" s="31" t="s">
        <v>95</v>
      </c>
      <c r="F10" s="88"/>
      <c r="G10" s="51">
        <f t="shared" ref="G10:G14" si="0">D10*F10</f>
        <v>0</v>
      </c>
      <c r="H10" s="32" t="s">
        <v>21</v>
      </c>
      <c r="I10" s="162"/>
      <c r="J10" s="163"/>
      <c r="L10" s="121"/>
      <c r="M10" s="121"/>
      <c r="N10" s="121"/>
      <c r="O10" s="121"/>
      <c r="P10" s="121"/>
      <c r="Q10" s="121"/>
      <c r="R10" s="121"/>
    </row>
    <row r="11" spans="1:18" s="29" customFormat="1" ht="24" customHeight="1">
      <c r="A11" s="170"/>
      <c r="B11" s="171"/>
      <c r="C11" s="30" t="s">
        <v>96</v>
      </c>
      <c r="D11" s="46">
        <v>5000</v>
      </c>
      <c r="E11" s="31" t="s">
        <v>97</v>
      </c>
      <c r="F11" s="88"/>
      <c r="G11" s="51">
        <f t="shared" si="0"/>
        <v>0</v>
      </c>
      <c r="H11" s="32" t="s">
        <v>21</v>
      </c>
      <c r="I11" s="162"/>
      <c r="J11" s="163"/>
      <c r="L11" s="121"/>
      <c r="M11" s="121"/>
      <c r="N11" s="121"/>
      <c r="O11" s="121"/>
      <c r="P11" s="121"/>
      <c r="Q11" s="121"/>
      <c r="R11" s="121"/>
    </row>
    <row r="12" spans="1:18" s="29" customFormat="1" ht="24" customHeight="1">
      <c r="A12" s="170"/>
      <c r="B12" s="171"/>
      <c r="C12" s="30" t="s">
        <v>98</v>
      </c>
      <c r="D12" s="46">
        <v>5000</v>
      </c>
      <c r="E12" s="31" t="s">
        <v>97</v>
      </c>
      <c r="F12" s="88"/>
      <c r="G12" s="51">
        <f t="shared" si="0"/>
        <v>0</v>
      </c>
      <c r="H12" s="32" t="s">
        <v>21</v>
      </c>
      <c r="I12" s="162"/>
      <c r="J12" s="163"/>
      <c r="L12" s="121"/>
      <c r="M12" s="121"/>
      <c r="N12" s="121"/>
      <c r="O12" s="121"/>
      <c r="P12" s="121"/>
      <c r="Q12" s="121"/>
      <c r="R12" s="121"/>
    </row>
    <row r="13" spans="1:18" s="29" customFormat="1" ht="24" customHeight="1">
      <c r="A13" s="170"/>
      <c r="B13" s="171"/>
      <c r="C13" s="30" t="s">
        <v>15</v>
      </c>
      <c r="D13" s="46">
        <v>2000</v>
      </c>
      <c r="E13" s="31" t="s">
        <v>39</v>
      </c>
      <c r="F13" s="88"/>
      <c r="G13" s="51">
        <f t="shared" si="0"/>
        <v>0</v>
      </c>
      <c r="H13" s="32" t="s">
        <v>21</v>
      </c>
      <c r="I13" s="162"/>
      <c r="J13" s="163"/>
      <c r="L13" s="121"/>
      <c r="M13" s="121"/>
      <c r="N13" s="121"/>
      <c r="O13" s="121"/>
      <c r="P13" s="121"/>
      <c r="Q13" s="121"/>
      <c r="R13" s="121"/>
    </row>
    <row r="14" spans="1:18" s="29" customFormat="1" ht="24" customHeight="1">
      <c r="A14" s="170"/>
      <c r="B14" s="171"/>
      <c r="C14" s="30"/>
      <c r="D14" s="46"/>
      <c r="E14" s="31"/>
      <c r="F14" s="64"/>
      <c r="G14" s="51">
        <f t="shared" si="0"/>
        <v>0</v>
      </c>
      <c r="H14" s="32" t="s">
        <v>21</v>
      </c>
      <c r="I14" s="162"/>
      <c r="J14" s="163"/>
      <c r="L14" s="121"/>
      <c r="M14" s="121"/>
      <c r="N14" s="121"/>
      <c r="O14" s="121"/>
      <c r="P14" s="121"/>
      <c r="Q14" s="121"/>
      <c r="R14" s="121"/>
    </row>
    <row r="15" spans="1:18" s="29" customFormat="1" ht="24" customHeight="1" thickBot="1">
      <c r="A15" s="172"/>
      <c r="B15" s="173"/>
      <c r="C15" s="123" t="s">
        <v>142</v>
      </c>
      <c r="D15" s="123"/>
      <c r="E15" s="174"/>
      <c r="F15" s="65">
        <f>SUM(F1:F14)</f>
        <v>0</v>
      </c>
      <c r="G15" s="45">
        <f>SUM(G9:G14)</f>
        <v>0</v>
      </c>
      <c r="H15" s="33" t="s">
        <v>21</v>
      </c>
      <c r="I15" s="160"/>
      <c r="J15" s="161"/>
      <c r="L15" s="121"/>
      <c r="M15" s="121"/>
      <c r="N15" s="121"/>
      <c r="O15" s="121"/>
      <c r="P15" s="121"/>
      <c r="Q15" s="121"/>
      <c r="R15" s="121"/>
    </row>
    <row r="16" spans="1:18" s="29" customFormat="1" ht="9" customHeight="1" thickBot="1">
      <c r="G16" s="34"/>
      <c r="H16" s="34"/>
      <c r="I16" s="34"/>
      <c r="L16" s="121"/>
      <c r="M16" s="121"/>
      <c r="N16" s="121"/>
      <c r="O16" s="121"/>
      <c r="P16" s="121"/>
      <c r="Q16" s="121"/>
      <c r="R16" s="121"/>
    </row>
    <row r="17" spans="1:18" s="29" customFormat="1" ht="24" customHeight="1">
      <c r="A17" s="175" t="s">
        <v>137</v>
      </c>
      <c r="B17" s="147" t="s">
        <v>36</v>
      </c>
      <c r="C17" s="156"/>
      <c r="D17" s="147" t="s">
        <v>136</v>
      </c>
      <c r="E17" s="156"/>
      <c r="F17" s="85" t="s">
        <v>41</v>
      </c>
      <c r="G17" s="27" t="s">
        <v>80</v>
      </c>
      <c r="H17" s="28"/>
      <c r="I17" s="147" t="s">
        <v>105</v>
      </c>
      <c r="J17" s="148"/>
      <c r="L17" s="121"/>
      <c r="M17" s="121"/>
      <c r="N17" s="121"/>
      <c r="O17" s="121"/>
      <c r="P17" s="121"/>
      <c r="Q17" s="121"/>
      <c r="R17" s="121"/>
    </row>
    <row r="18" spans="1:18" s="29" customFormat="1" ht="24" customHeight="1">
      <c r="A18" s="176"/>
      <c r="B18" s="178" t="s">
        <v>134</v>
      </c>
      <c r="C18" s="30" t="s">
        <v>37</v>
      </c>
      <c r="D18" s="46">
        <v>3500</v>
      </c>
      <c r="E18" s="31" t="s">
        <v>39</v>
      </c>
      <c r="F18" s="89"/>
      <c r="G18" s="51">
        <f>D18*F18</f>
        <v>0</v>
      </c>
      <c r="H18" s="32" t="s">
        <v>21</v>
      </c>
      <c r="I18" s="162" t="s">
        <v>106</v>
      </c>
      <c r="J18" s="163"/>
      <c r="L18" s="121"/>
      <c r="M18" s="121"/>
      <c r="N18" s="121"/>
      <c r="O18" s="121"/>
      <c r="P18" s="121"/>
      <c r="Q18" s="121"/>
      <c r="R18" s="121"/>
    </row>
    <row r="19" spans="1:18" s="29" customFormat="1" ht="24" customHeight="1">
      <c r="A19" s="176"/>
      <c r="B19" s="179"/>
      <c r="C19" s="30" t="s">
        <v>7</v>
      </c>
      <c r="D19" s="46">
        <v>3500</v>
      </c>
      <c r="E19" s="31" t="s">
        <v>39</v>
      </c>
      <c r="F19" s="89"/>
      <c r="G19" s="51">
        <f t="shared" ref="G19:G24" si="1">D19*F19</f>
        <v>0</v>
      </c>
      <c r="H19" s="32" t="s">
        <v>21</v>
      </c>
      <c r="I19" s="162"/>
      <c r="J19" s="163"/>
      <c r="L19" s="121"/>
      <c r="M19" s="121"/>
      <c r="N19" s="121"/>
      <c r="O19" s="121"/>
      <c r="P19" s="121"/>
      <c r="Q19" s="121"/>
      <c r="R19" s="121"/>
    </row>
    <row r="20" spans="1:18" s="29" customFormat="1" ht="24" customHeight="1">
      <c r="A20" s="176"/>
      <c r="B20" s="179"/>
      <c r="C20" s="30" t="s">
        <v>13</v>
      </c>
      <c r="D20" s="46">
        <v>3500</v>
      </c>
      <c r="E20" s="31" t="s">
        <v>39</v>
      </c>
      <c r="F20" s="89"/>
      <c r="G20" s="51">
        <f t="shared" si="1"/>
        <v>0</v>
      </c>
      <c r="H20" s="32" t="s">
        <v>21</v>
      </c>
      <c r="I20" s="162"/>
      <c r="J20" s="163"/>
      <c r="L20" s="121"/>
      <c r="M20" s="121"/>
      <c r="N20" s="121"/>
      <c r="O20" s="121"/>
      <c r="P20" s="121"/>
      <c r="Q20" s="121"/>
      <c r="R20" s="121"/>
    </row>
    <row r="21" spans="1:18" s="29" customFormat="1" ht="24" customHeight="1">
      <c r="A21" s="176"/>
      <c r="B21" s="179"/>
      <c r="C21" s="30" t="s">
        <v>16</v>
      </c>
      <c r="D21" s="46">
        <v>4000</v>
      </c>
      <c r="E21" s="31" t="s">
        <v>39</v>
      </c>
      <c r="F21" s="89"/>
      <c r="G21" s="51">
        <f t="shared" si="1"/>
        <v>0</v>
      </c>
      <c r="H21" s="32" t="s">
        <v>21</v>
      </c>
      <c r="I21" s="162"/>
      <c r="J21" s="163"/>
      <c r="L21" s="121"/>
      <c r="M21" s="121"/>
      <c r="N21" s="121"/>
      <c r="O21" s="121"/>
      <c r="P21" s="121"/>
      <c r="Q21" s="121"/>
      <c r="R21" s="121"/>
    </row>
    <row r="22" spans="1:18" s="29" customFormat="1" ht="24" customHeight="1">
      <c r="A22" s="176"/>
      <c r="B22" s="179"/>
      <c r="C22" s="30" t="s">
        <v>14</v>
      </c>
      <c r="D22" s="46">
        <v>3500</v>
      </c>
      <c r="E22" s="31" t="s">
        <v>39</v>
      </c>
      <c r="F22" s="89"/>
      <c r="G22" s="51">
        <f t="shared" si="1"/>
        <v>0</v>
      </c>
      <c r="H22" s="32" t="s">
        <v>21</v>
      </c>
      <c r="I22" s="162"/>
      <c r="J22" s="163"/>
      <c r="L22" s="121"/>
      <c r="M22" s="121"/>
      <c r="N22" s="121"/>
      <c r="O22" s="121"/>
      <c r="P22" s="121"/>
      <c r="Q22" s="121"/>
      <c r="R22" s="121"/>
    </row>
    <row r="23" spans="1:18" s="29" customFormat="1" ht="24" customHeight="1">
      <c r="A23" s="176"/>
      <c r="B23" s="179"/>
      <c r="C23" s="30" t="s">
        <v>15</v>
      </c>
      <c r="D23" s="46">
        <v>9000</v>
      </c>
      <c r="E23" s="31" t="s">
        <v>39</v>
      </c>
      <c r="F23" s="89"/>
      <c r="G23" s="51">
        <f t="shared" si="1"/>
        <v>0</v>
      </c>
      <c r="H23" s="32" t="s">
        <v>21</v>
      </c>
      <c r="I23" s="162"/>
      <c r="J23" s="163"/>
      <c r="L23" s="121"/>
      <c r="M23" s="121"/>
      <c r="N23" s="121"/>
      <c r="O23" s="121"/>
      <c r="P23" s="121"/>
      <c r="Q23" s="121"/>
      <c r="R23" s="121"/>
    </row>
    <row r="24" spans="1:18" s="29" customFormat="1" ht="24" customHeight="1">
      <c r="A24" s="176"/>
      <c r="B24" s="180"/>
      <c r="C24" s="30" t="s">
        <v>89</v>
      </c>
      <c r="D24" s="46">
        <v>3500</v>
      </c>
      <c r="E24" s="31" t="s">
        <v>39</v>
      </c>
      <c r="F24" s="89"/>
      <c r="G24" s="51">
        <f t="shared" si="1"/>
        <v>0</v>
      </c>
      <c r="H24" s="32" t="s">
        <v>21</v>
      </c>
      <c r="I24" s="162"/>
      <c r="J24" s="163"/>
      <c r="L24" s="121"/>
      <c r="M24" s="121"/>
      <c r="N24" s="121"/>
      <c r="O24" s="121"/>
      <c r="P24" s="121"/>
      <c r="Q24" s="121"/>
      <c r="R24" s="121"/>
    </row>
    <row r="25" spans="1:18" s="29" customFormat="1" ht="24" customHeight="1">
      <c r="A25" s="176"/>
      <c r="B25" s="178" t="s">
        <v>133</v>
      </c>
      <c r="C25" s="30" t="s">
        <v>37</v>
      </c>
      <c r="D25" s="46">
        <v>2000</v>
      </c>
      <c r="E25" s="31" t="s">
        <v>39</v>
      </c>
      <c r="F25" s="89"/>
      <c r="G25" s="51">
        <f>D25*F25</f>
        <v>0</v>
      </c>
      <c r="H25" s="32" t="s">
        <v>21</v>
      </c>
      <c r="I25" s="162"/>
      <c r="J25" s="163"/>
      <c r="L25" s="121"/>
      <c r="M25" s="121"/>
      <c r="N25" s="121"/>
      <c r="O25" s="121"/>
      <c r="P25" s="121"/>
      <c r="Q25" s="121"/>
      <c r="R25" s="121"/>
    </row>
    <row r="26" spans="1:18" s="29" customFormat="1" ht="24" customHeight="1">
      <c r="A26" s="176"/>
      <c r="B26" s="179"/>
      <c r="C26" s="30" t="s">
        <v>7</v>
      </c>
      <c r="D26" s="46">
        <v>2000</v>
      </c>
      <c r="E26" s="31" t="s">
        <v>39</v>
      </c>
      <c r="F26" s="89"/>
      <c r="G26" s="51">
        <f t="shared" ref="G26:G31" si="2">D26*F26</f>
        <v>0</v>
      </c>
      <c r="H26" s="32" t="s">
        <v>21</v>
      </c>
      <c r="I26" s="162"/>
      <c r="J26" s="163"/>
      <c r="L26" s="121"/>
      <c r="M26" s="121"/>
      <c r="N26" s="121"/>
      <c r="O26" s="121"/>
      <c r="P26" s="121"/>
      <c r="Q26" s="121"/>
      <c r="R26" s="121"/>
    </row>
    <row r="27" spans="1:18" s="29" customFormat="1" ht="24" customHeight="1">
      <c r="A27" s="176"/>
      <c r="B27" s="179"/>
      <c r="C27" s="30" t="s">
        <v>13</v>
      </c>
      <c r="D27" s="46">
        <v>2000</v>
      </c>
      <c r="E27" s="31" t="s">
        <v>39</v>
      </c>
      <c r="F27" s="89"/>
      <c r="G27" s="51">
        <f t="shared" si="2"/>
        <v>0</v>
      </c>
      <c r="H27" s="32" t="s">
        <v>21</v>
      </c>
      <c r="I27" s="162"/>
      <c r="J27" s="163"/>
      <c r="L27" s="121"/>
      <c r="M27" s="121"/>
      <c r="N27" s="121"/>
      <c r="O27" s="121"/>
      <c r="P27" s="121"/>
      <c r="Q27" s="121"/>
      <c r="R27" s="121"/>
    </row>
    <row r="28" spans="1:18" s="29" customFormat="1" ht="24" customHeight="1">
      <c r="A28" s="176"/>
      <c r="B28" s="179"/>
      <c r="C28" s="30" t="s">
        <v>16</v>
      </c>
      <c r="D28" s="46">
        <v>2500</v>
      </c>
      <c r="E28" s="31" t="s">
        <v>39</v>
      </c>
      <c r="F28" s="89"/>
      <c r="G28" s="51">
        <f t="shared" si="2"/>
        <v>0</v>
      </c>
      <c r="H28" s="32" t="s">
        <v>21</v>
      </c>
      <c r="I28" s="162"/>
      <c r="J28" s="163"/>
      <c r="L28" s="121"/>
      <c r="M28" s="121"/>
      <c r="N28" s="121"/>
      <c r="O28" s="121"/>
      <c r="P28" s="121"/>
      <c r="Q28" s="121"/>
      <c r="R28" s="121"/>
    </row>
    <row r="29" spans="1:18" s="29" customFormat="1" ht="24" customHeight="1">
      <c r="A29" s="176"/>
      <c r="B29" s="179"/>
      <c r="C29" s="30" t="s">
        <v>14</v>
      </c>
      <c r="D29" s="46">
        <v>2000</v>
      </c>
      <c r="E29" s="31" t="s">
        <v>39</v>
      </c>
      <c r="F29" s="89"/>
      <c r="G29" s="51">
        <f t="shared" si="2"/>
        <v>0</v>
      </c>
      <c r="H29" s="32" t="s">
        <v>21</v>
      </c>
      <c r="I29" s="162"/>
      <c r="J29" s="163"/>
      <c r="L29" s="121"/>
      <c r="M29" s="121"/>
      <c r="N29" s="121"/>
      <c r="O29" s="121"/>
      <c r="P29" s="121"/>
      <c r="Q29" s="121"/>
      <c r="R29" s="121"/>
    </row>
    <row r="30" spans="1:18" s="29" customFormat="1" ht="24" customHeight="1">
      <c r="A30" s="176"/>
      <c r="B30" s="179"/>
      <c r="C30" s="30" t="s">
        <v>15</v>
      </c>
      <c r="D30" s="46">
        <v>7500</v>
      </c>
      <c r="E30" s="31" t="s">
        <v>39</v>
      </c>
      <c r="F30" s="89"/>
      <c r="G30" s="51">
        <f t="shared" si="2"/>
        <v>0</v>
      </c>
      <c r="H30" s="32" t="s">
        <v>21</v>
      </c>
      <c r="I30" s="162"/>
      <c r="J30" s="163"/>
      <c r="L30" s="121"/>
      <c r="M30" s="121"/>
      <c r="N30" s="121"/>
      <c r="O30" s="121"/>
      <c r="P30" s="121"/>
      <c r="Q30" s="121"/>
      <c r="R30" s="121"/>
    </row>
    <row r="31" spans="1:18" s="29" customFormat="1" ht="24" customHeight="1">
      <c r="A31" s="176"/>
      <c r="B31" s="180"/>
      <c r="C31" s="30" t="s">
        <v>89</v>
      </c>
      <c r="D31" s="46">
        <v>2000</v>
      </c>
      <c r="E31" s="31" t="s">
        <v>39</v>
      </c>
      <c r="F31" s="89"/>
      <c r="G31" s="51">
        <f t="shared" si="2"/>
        <v>0</v>
      </c>
      <c r="H31" s="32" t="s">
        <v>21</v>
      </c>
      <c r="I31" s="162"/>
      <c r="J31" s="163"/>
      <c r="L31" s="121"/>
      <c r="M31" s="121"/>
      <c r="N31" s="121"/>
      <c r="O31" s="121"/>
      <c r="P31" s="121"/>
      <c r="Q31" s="121"/>
      <c r="R31" s="121"/>
    </row>
    <row r="32" spans="1:18" s="29" customFormat="1" ht="24" customHeight="1" thickBot="1">
      <c r="A32" s="177"/>
      <c r="B32" s="60"/>
      <c r="C32" s="123" t="s">
        <v>143</v>
      </c>
      <c r="D32" s="123"/>
      <c r="E32" s="174"/>
      <c r="F32" s="50">
        <f>SUM(F18:F31)</f>
        <v>0</v>
      </c>
      <c r="G32" s="45">
        <f>SUM(G18:G31)</f>
        <v>0</v>
      </c>
      <c r="H32" s="33" t="s">
        <v>21</v>
      </c>
      <c r="I32" s="160"/>
      <c r="J32" s="161"/>
      <c r="L32" s="121"/>
      <c r="M32" s="121"/>
      <c r="N32" s="121"/>
      <c r="O32" s="121"/>
      <c r="P32" s="121"/>
      <c r="Q32" s="121"/>
      <c r="R32" s="121"/>
    </row>
    <row r="33" spans="1:18" s="29" customFormat="1" ht="9" customHeight="1" thickBot="1">
      <c r="G33" s="35"/>
      <c r="H33" s="34"/>
      <c r="I33" s="34"/>
      <c r="L33" s="121"/>
      <c r="M33" s="121"/>
      <c r="N33" s="121"/>
      <c r="O33" s="121"/>
      <c r="P33" s="121"/>
      <c r="Q33" s="121"/>
      <c r="R33" s="121"/>
    </row>
    <row r="34" spans="1:18" s="29" customFormat="1" ht="24" customHeight="1">
      <c r="A34" s="152" t="s">
        <v>102</v>
      </c>
      <c r="B34" s="61"/>
      <c r="C34" s="26" t="s">
        <v>36</v>
      </c>
      <c r="D34" s="147" t="s">
        <v>138</v>
      </c>
      <c r="E34" s="155"/>
      <c r="F34" s="156"/>
      <c r="G34" s="27" t="s">
        <v>80</v>
      </c>
      <c r="H34" s="28"/>
      <c r="I34" s="147" t="s">
        <v>105</v>
      </c>
      <c r="J34" s="148"/>
      <c r="L34" s="121"/>
      <c r="M34" s="121"/>
      <c r="N34" s="121"/>
      <c r="O34" s="121"/>
      <c r="P34" s="121"/>
      <c r="Q34" s="121"/>
      <c r="R34" s="121"/>
    </row>
    <row r="35" spans="1:18" s="29" customFormat="1" ht="24" customHeight="1">
      <c r="A35" s="153"/>
      <c r="B35" s="62"/>
      <c r="C35" s="30" t="s">
        <v>103</v>
      </c>
      <c r="D35" s="47">
        <v>2500</v>
      </c>
      <c r="E35" s="36" t="s">
        <v>39</v>
      </c>
      <c r="F35" s="91"/>
      <c r="G35" s="51">
        <f>D35*F35</f>
        <v>0</v>
      </c>
      <c r="H35" s="37" t="s">
        <v>21</v>
      </c>
      <c r="I35" s="162"/>
      <c r="J35" s="163"/>
      <c r="L35" s="121"/>
      <c r="M35" s="121"/>
      <c r="N35" s="121"/>
      <c r="O35" s="121"/>
      <c r="P35" s="121"/>
      <c r="Q35" s="121"/>
      <c r="R35" s="121"/>
    </row>
    <row r="36" spans="1:18" s="29" customFormat="1" ht="24" customHeight="1">
      <c r="A36" s="153"/>
      <c r="B36" s="62"/>
      <c r="C36" s="30" t="s">
        <v>104</v>
      </c>
      <c r="D36" s="47">
        <v>3000</v>
      </c>
      <c r="E36" s="36" t="s">
        <v>39</v>
      </c>
      <c r="F36" s="91"/>
      <c r="G36" s="51">
        <f>D36*F36</f>
        <v>0</v>
      </c>
      <c r="H36" s="37" t="s">
        <v>21</v>
      </c>
      <c r="I36" s="162"/>
      <c r="J36" s="163"/>
      <c r="L36" s="121"/>
      <c r="M36" s="121"/>
      <c r="N36" s="121"/>
      <c r="O36" s="121"/>
      <c r="P36" s="121"/>
      <c r="Q36" s="121"/>
      <c r="R36" s="121"/>
    </row>
    <row r="37" spans="1:18" s="29" customFormat="1" ht="24" customHeight="1" thickBot="1">
      <c r="A37" s="154"/>
      <c r="B37" s="63"/>
      <c r="C37" s="123" t="s">
        <v>144</v>
      </c>
      <c r="D37" s="123"/>
      <c r="E37" s="174"/>
      <c r="F37" s="66">
        <f>SUM(F35:F36)</f>
        <v>0</v>
      </c>
      <c r="G37" s="45">
        <f>SUM(G35:G36)</f>
        <v>0</v>
      </c>
      <c r="H37" s="38" t="s">
        <v>21</v>
      </c>
      <c r="I37" s="160"/>
      <c r="J37" s="161"/>
      <c r="L37" s="121"/>
      <c r="M37" s="121"/>
      <c r="N37" s="121"/>
      <c r="O37" s="121"/>
      <c r="P37" s="121"/>
      <c r="Q37" s="121"/>
      <c r="R37" s="121"/>
    </row>
    <row r="38" spans="1:18" s="29" customFormat="1" ht="9" customHeight="1" thickBot="1">
      <c r="G38" s="35"/>
      <c r="H38" s="39"/>
      <c r="I38" s="39"/>
      <c r="L38" s="121"/>
      <c r="M38" s="121"/>
      <c r="N38" s="121"/>
      <c r="O38" s="121"/>
      <c r="P38" s="121"/>
      <c r="Q38" s="121"/>
      <c r="R38" s="121"/>
    </row>
    <row r="39" spans="1:18" s="29" customFormat="1" ht="24" customHeight="1">
      <c r="A39" s="157" t="s">
        <v>12</v>
      </c>
      <c r="B39" s="158"/>
      <c r="C39" s="159"/>
      <c r="D39" s="48">
        <v>1000</v>
      </c>
      <c r="E39" s="40" t="s">
        <v>39</v>
      </c>
      <c r="F39" s="90"/>
      <c r="G39" s="52">
        <f>D39*F39</f>
        <v>0</v>
      </c>
      <c r="H39" s="41" t="s">
        <v>21</v>
      </c>
      <c r="I39" s="164"/>
      <c r="J39" s="165"/>
      <c r="L39" s="121"/>
      <c r="M39" s="121"/>
      <c r="N39" s="121"/>
      <c r="O39" s="121"/>
      <c r="P39" s="121"/>
      <c r="Q39" s="121"/>
      <c r="R39" s="121"/>
    </row>
    <row r="40" spans="1:18" s="29" customFormat="1" ht="24" customHeight="1">
      <c r="A40" s="181" t="s">
        <v>139</v>
      </c>
      <c r="B40" s="182"/>
      <c r="C40" s="182"/>
      <c r="D40" s="182"/>
      <c r="E40" s="182"/>
      <c r="F40" s="183"/>
      <c r="G40" s="51">
        <f>G15</f>
        <v>0</v>
      </c>
      <c r="H40" s="32" t="s">
        <v>21</v>
      </c>
      <c r="I40" s="162"/>
      <c r="J40" s="163"/>
      <c r="L40" s="121"/>
      <c r="M40" s="121"/>
      <c r="N40" s="121"/>
      <c r="O40" s="121"/>
      <c r="P40" s="121"/>
      <c r="Q40" s="121"/>
      <c r="R40" s="121"/>
    </row>
    <row r="41" spans="1:18" s="29" customFormat="1" ht="24" customHeight="1">
      <c r="A41" s="181" t="s">
        <v>140</v>
      </c>
      <c r="B41" s="182"/>
      <c r="C41" s="182"/>
      <c r="D41" s="182"/>
      <c r="E41" s="182"/>
      <c r="F41" s="183"/>
      <c r="G41" s="51">
        <f>G32</f>
        <v>0</v>
      </c>
      <c r="H41" s="32" t="s">
        <v>21</v>
      </c>
      <c r="I41" s="162"/>
      <c r="J41" s="163"/>
      <c r="L41" s="121"/>
      <c r="M41" s="121"/>
      <c r="N41" s="121"/>
      <c r="O41" s="121"/>
      <c r="P41" s="121"/>
      <c r="Q41" s="121"/>
      <c r="R41" s="121"/>
    </row>
    <row r="42" spans="1:18" s="29" customFormat="1" ht="24" customHeight="1">
      <c r="A42" s="181" t="s">
        <v>141</v>
      </c>
      <c r="B42" s="182"/>
      <c r="C42" s="182"/>
      <c r="D42" s="182"/>
      <c r="E42" s="182"/>
      <c r="F42" s="183"/>
      <c r="G42" s="51">
        <f>G37</f>
        <v>0</v>
      </c>
      <c r="H42" s="32" t="s">
        <v>21</v>
      </c>
      <c r="I42" s="162"/>
      <c r="J42" s="163"/>
      <c r="L42" s="121"/>
      <c r="M42" s="121"/>
      <c r="N42" s="121"/>
      <c r="O42" s="121"/>
      <c r="P42" s="121"/>
      <c r="Q42" s="121"/>
      <c r="R42" s="121"/>
    </row>
    <row r="43" spans="1:18" s="29" customFormat="1" ht="24" customHeight="1" thickBot="1">
      <c r="A43" s="122" t="s">
        <v>145</v>
      </c>
      <c r="B43" s="123"/>
      <c r="C43" s="123"/>
      <c r="D43" s="123"/>
      <c r="E43" s="123"/>
      <c r="F43" s="174"/>
      <c r="G43" s="45">
        <f>SUM(G39:G42)</f>
        <v>0</v>
      </c>
      <c r="H43" s="33" t="s">
        <v>21</v>
      </c>
      <c r="I43" s="160"/>
      <c r="J43" s="161"/>
      <c r="L43" s="121"/>
      <c r="M43" s="121"/>
      <c r="N43" s="121"/>
      <c r="O43" s="121"/>
      <c r="P43" s="121"/>
      <c r="Q43" s="121"/>
      <c r="R43" s="121"/>
    </row>
    <row r="44" spans="1:18" s="29" customFormat="1" ht="9" customHeight="1">
      <c r="G44" s="35"/>
      <c r="H44" s="39"/>
      <c r="I44" s="39"/>
      <c r="L44" s="121"/>
      <c r="M44" s="121"/>
      <c r="N44" s="121"/>
      <c r="O44" s="121"/>
      <c r="P44" s="121"/>
      <c r="Q44" s="121"/>
      <c r="R44" s="121"/>
    </row>
    <row r="45" spans="1:18" s="29" customFormat="1" ht="24" customHeight="1">
      <c r="A45" s="149" t="s">
        <v>81</v>
      </c>
      <c r="B45" s="150"/>
      <c r="C45" s="151"/>
      <c r="D45" s="49">
        <v>1000</v>
      </c>
      <c r="E45" s="42" t="s">
        <v>39</v>
      </c>
      <c r="F45" s="89"/>
      <c r="G45" s="51">
        <f>D45*F45</f>
        <v>0</v>
      </c>
      <c r="H45" s="32" t="s">
        <v>21</v>
      </c>
      <c r="I45" s="162"/>
      <c r="J45" s="163"/>
      <c r="L45" s="121"/>
      <c r="M45" s="121"/>
      <c r="N45" s="121"/>
      <c r="O45" s="121"/>
      <c r="P45" s="121"/>
      <c r="Q45" s="121"/>
      <c r="R45" s="121"/>
    </row>
    <row r="46" spans="1:18" s="29" customFormat="1" ht="24" customHeight="1">
      <c r="A46" s="149" t="s">
        <v>146</v>
      </c>
      <c r="B46" s="150"/>
      <c r="C46" s="151"/>
      <c r="D46" s="49">
        <v>1000</v>
      </c>
      <c r="E46" s="42" t="s">
        <v>82</v>
      </c>
      <c r="F46" s="89"/>
      <c r="G46" s="51">
        <f>D46*F46</f>
        <v>0</v>
      </c>
      <c r="H46" s="32" t="s">
        <v>21</v>
      </c>
      <c r="I46" s="162"/>
      <c r="J46" s="163"/>
      <c r="L46" s="121"/>
      <c r="M46" s="121"/>
      <c r="N46" s="121"/>
      <c r="O46" s="121"/>
      <c r="P46" s="121"/>
      <c r="Q46" s="121"/>
      <c r="R46" s="121"/>
    </row>
    <row r="47" spans="1:18" s="29" customFormat="1" ht="24" customHeight="1" thickBot="1">
      <c r="A47" s="122" t="s">
        <v>147</v>
      </c>
      <c r="B47" s="123"/>
      <c r="C47" s="123"/>
      <c r="D47" s="123"/>
      <c r="E47" s="123"/>
      <c r="F47" s="50">
        <f>SUM(F45:F46)</f>
        <v>0</v>
      </c>
      <c r="G47" s="45">
        <f>SUM(G45:G46)</f>
        <v>0</v>
      </c>
      <c r="H47" s="33" t="s">
        <v>21</v>
      </c>
      <c r="I47" s="193" t="s">
        <v>148</v>
      </c>
      <c r="J47" s="194"/>
      <c r="L47" s="121"/>
      <c r="M47" s="121"/>
      <c r="N47" s="121"/>
      <c r="O47" s="121"/>
      <c r="P47" s="121"/>
      <c r="Q47" s="121"/>
      <c r="R47" s="121"/>
    </row>
    <row r="49" spans="6:9" ht="21" customHeight="1">
      <c r="F49" s="43"/>
      <c r="G49" s="44"/>
      <c r="H49" s="43"/>
      <c r="I49" s="43"/>
    </row>
  </sheetData>
  <mergeCells count="68">
    <mergeCell ref="I15:J15"/>
    <mergeCell ref="I14:J14"/>
    <mergeCell ref="I17:J17"/>
    <mergeCell ref="I47:J47"/>
    <mergeCell ref="I46:J46"/>
    <mergeCell ref="I45:J45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13:J13"/>
    <mergeCell ref="I12:J12"/>
    <mergeCell ref="I11:J11"/>
    <mergeCell ref="B4:F5"/>
    <mergeCell ref="B6:F6"/>
    <mergeCell ref="I10:J10"/>
    <mergeCell ref="I9:J9"/>
    <mergeCell ref="B3:F3"/>
    <mergeCell ref="A8:B15"/>
    <mergeCell ref="C15:E15"/>
    <mergeCell ref="A45:C45"/>
    <mergeCell ref="A17:A32"/>
    <mergeCell ref="D17:E17"/>
    <mergeCell ref="C32:E32"/>
    <mergeCell ref="B25:B31"/>
    <mergeCell ref="B18:B24"/>
    <mergeCell ref="B17:C17"/>
    <mergeCell ref="C37:E37"/>
    <mergeCell ref="A40:F40"/>
    <mergeCell ref="A41:F41"/>
    <mergeCell ref="A42:F42"/>
    <mergeCell ref="A43:F43"/>
    <mergeCell ref="I34:J34"/>
    <mergeCell ref="I18:J18"/>
    <mergeCell ref="I37:J37"/>
    <mergeCell ref="I36:J36"/>
    <mergeCell ref="I35:J35"/>
    <mergeCell ref="I21:J21"/>
    <mergeCell ref="I20:J20"/>
    <mergeCell ref="I19:J19"/>
    <mergeCell ref="I22:J22"/>
    <mergeCell ref="I43:J43"/>
    <mergeCell ref="I42:J42"/>
    <mergeCell ref="I41:J41"/>
    <mergeCell ref="I40:J40"/>
    <mergeCell ref="I39:J39"/>
    <mergeCell ref="A47:E47"/>
    <mergeCell ref="D8:E8"/>
    <mergeCell ref="A1:J1"/>
    <mergeCell ref="A2:J2"/>
    <mergeCell ref="G3:G4"/>
    <mergeCell ref="A4:A5"/>
    <mergeCell ref="G5:G6"/>
    <mergeCell ref="H3:I4"/>
    <mergeCell ref="J3:J4"/>
    <mergeCell ref="H5:I6"/>
    <mergeCell ref="J5:J6"/>
    <mergeCell ref="I8:J8"/>
    <mergeCell ref="A46:C46"/>
    <mergeCell ref="A34:A37"/>
    <mergeCell ref="D34:F34"/>
    <mergeCell ref="A39:C39"/>
  </mergeCells>
  <phoneticPr fontId="2"/>
  <dataValidations xWindow="461" yWindow="281" count="1">
    <dataValidation type="list" allowBlank="1" showInputMessage="1" showErrorMessage="1" prompt="▼をクリックして選んでください。" sqref="B3:F3">
      <formula1>$M$3:$M$8</formula1>
    </dataValidation>
  </dataValidations>
  <pageMargins left="0.67" right="0.21" top="0.39370078740157483" bottom="0.55118110236220474" header="0.23622047244094491" footer="0.43307086614173229"/>
  <pageSetup paperSize="9" scale="78"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Y45"/>
  <sheetViews>
    <sheetView showGridLines="0" zoomScaleNormal="100" workbookViewId="0">
      <selection activeCell="C3" sqref="C3:M3"/>
    </sheetView>
  </sheetViews>
  <sheetFormatPr defaultColWidth="8.75" defaultRowHeight="13.5"/>
  <cols>
    <col min="1" max="1" width="5.625" customWidth="1"/>
    <col min="2" max="2" width="10.75" customWidth="1"/>
    <col min="3" max="3" width="9.875" customWidth="1"/>
    <col min="4" max="4" width="12.5" customWidth="1"/>
    <col min="5" max="8" width="8.625" customWidth="1"/>
    <col min="9" max="9" width="6.5" customWidth="1"/>
    <col min="10" max="10" width="8.625" customWidth="1"/>
    <col min="11" max="12" width="4.625" customWidth="1"/>
    <col min="13" max="13" width="5.625" customWidth="1"/>
    <col min="14" max="15" width="8.75" style="97"/>
    <col min="16" max="16" width="3.625" style="97" customWidth="1"/>
    <col min="17" max="17" width="5.25" style="97" customWidth="1"/>
    <col min="18" max="19" width="4.625" style="97" customWidth="1"/>
    <col min="20" max="20" width="4.125" style="97" customWidth="1"/>
    <col min="21" max="21" width="4" style="97" customWidth="1"/>
    <col min="22" max="22" width="8.75" style="97"/>
    <col min="23" max="25" width="8.75" style="477"/>
  </cols>
  <sheetData>
    <row r="1" spans="1:25" ht="18.75">
      <c r="A1" s="236" t="s">
        <v>195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84"/>
      <c r="P1" s="94" t="s">
        <v>45</v>
      </c>
      <c r="Q1" s="94" t="s">
        <v>130</v>
      </c>
      <c r="R1" s="94" t="s">
        <v>128</v>
      </c>
      <c r="S1" s="94" t="s">
        <v>129</v>
      </c>
      <c r="T1" s="94" t="s">
        <v>131</v>
      </c>
      <c r="U1" s="94" t="s">
        <v>22</v>
      </c>
      <c r="V1" s="99"/>
    </row>
    <row r="2" spans="1:25" ht="16.5" customHeight="1" thickBo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85"/>
      <c r="P2" s="94" t="s">
        <v>155</v>
      </c>
      <c r="Q2" s="95" t="s">
        <v>150</v>
      </c>
      <c r="R2" s="94" t="s">
        <v>150</v>
      </c>
      <c r="S2" s="94" t="s">
        <v>150</v>
      </c>
      <c r="T2" s="94" t="s">
        <v>152</v>
      </c>
      <c r="U2" s="94" t="s">
        <v>150</v>
      </c>
      <c r="V2" s="99"/>
    </row>
    <row r="3" spans="1:25" s="1" customFormat="1" ht="18" customHeight="1">
      <c r="A3" s="363" t="s">
        <v>1</v>
      </c>
      <c r="B3" s="266"/>
      <c r="C3" s="240" t="s">
        <v>154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486"/>
      <c r="O3" s="98"/>
      <c r="P3" s="94" t="s">
        <v>107</v>
      </c>
      <c r="Q3" s="95" t="s">
        <v>113</v>
      </c>
      <c r="R3" s="94" t="s">
        <v>50</v>
      </c>
      <c r="S3" s="94" t="s">
        <v>51</v>
      </c>
      <c r="T3" s="94" t="s">
        <v>118</v>
      </c>
      <c r="U3" s="94" t="s">
        <v>114</v>
      </c>
      <c r="V3" s="99"/>
      <c r="W3" s="481"/>
      <c r="X3" s="481"/>
      <c r="Y3" s="481"/>
    </row>
    <row r="4" spans="1:25" s="1" customFormat="1" ht="28.5" customHeight="1">
      <c r="A4" s="364" t="s">
        <v>2</v>
      </c>
      <c r="B4" s="365"/>
      <c r="C4" s="245" t="str">
        <f>IF(C3="","",VLOOKUP(C3,$P2:$U7,2,0))</f>
        <v xml:space="preserve"> </v>
      </c>
      <c r="D4" s="246"/>
      <c r="E4" s="246"/>
      <c r="F4" s="247"/>
      <c r="G4" s="260" t="s">
        <v>22</v>
      </c>
      <c r="H4" s="261"/>
      <c r="I4" s="205" t="str">
        <f>IF(C3="","",VLOOKUP(C3,$P2:$U7,6,0))</f>
        <v xml:space="preserve"> </v>
      </c>
      <c r="J4" s="206"/>
      <c r="K4" s="206"/>
      <c r="L4" s="206"/>
      <c r="M4" s="17" t="s">
        <v>57</v>
      </c>
      <c r="N4" s="99"/>
      <c r="O4" s="98"/>
      <c r="P4" s="94" t="s">
        <v>108</v>
      </c>
      <c r="Q4" s="95" t="s">
        <v>47</v>
      </c>
      <c r="R4" s="94" t="s">
        <v>52</v>
      </c>
      <c r="S4" s="94" t="s">
        <v>53</v>
      </c>
      <c r="T4" s="94" t="s">
        <v>119</v>
      </c>
      <c r="U4" s="94" t="s">
        <v>169</v>
      </c>
      <c r="V4" s="99"/>
      <c r="W4" s="481"/>
      <c r="X4" s="481"/>
      <c r="Y4" s="481"/>
    </row>
    <row r="5" spans="1:25" s="1" customFormat="1" ht="28.5" customHeight="1">
      <c r="A5" s="364" t="s">
        <v>3</v>
      </c>
      <c r="B5" s="365"/>
      <c r="C5" s="201" t="str">
        <f>IF(C3="","",VLOOKUP(C3,$P2:$U7,5,0))</f>
        <v xml:space="preserve"> </v>
      </c>
      <c r="D5" s="202"/>
      <c r="E5" s="202"/>
      <c r="F5" s="14" t="s">
        <v>57</v>
      </c>
      <c r="G5" s="260" t="s">
        <v>23</v>
      </c>
      <c r="H5" s="261"/>
      <c r="I5" s="201"/>
      <c r="J5" s="202"/>
      <c r="K5" s="202"/>
      <c r="L5" s="202"/>
      <c r="M5" s="17" t="s">
        <v>57</v>
      </c>
      <c r="N5" s="99"/>
      <c r="O5" s="98"/>
      <c r="P5" s="94" t="s">
        <v>109</v>
      </c>
      <c r="Q5" s="95" t="s">
        <v>124</v>
      </c>
      <c r="R5" s="94" t="s">
        <v>46</v>
      </c>
      <c r="S5" s="94" t="s">
        <v>132</v>
      </c>
      <c r="T5" s="94" t="s">
        <v>120</v>
      </c>
      <c r="U5" s="94" t="s">
        <v>170</v>
      </c>
      <c r="V5" s="99"/>
      <c r="W5" s="481"/>
      <c r="X5" s="481"/>
      <c r="Y5" s="481"/>
    </row>
    <row r="6" spans="1:25" s="1" customFormat="1" ht="18" customHeight="1">
      <c r="A6" s="366" t="s">
        <v>4</v>
      </c>
      <c r="B6" s="367"/>
      <c r="C6" s="205" t="str">
        <f>IF(C3="","",VLOOKUP(C3,$P2:$U7,3,0))</f>
        <v xml:space="preserve"> </v>
      </c>
      <c r="D6" s="206"/>
      <c r="E6" s="206"/>
      <c r="F6" s="207"/>
      <c r="G6" s="371" t="s">
        <v>5</v>
      </c>
      <c r="H6" s="372"/>
      <c r="I6" s="205" t="str">
        <f>IF(C3="","",VLOOKUP(C3,$P2:$U7,4,0))</f>
        <v xml:space="preserve"> </v>
      </c>
      <c r="J6" s="206"/>
      <c r="K6" s="206"/>
      <c r="L6" s="206"/>
      <c r="M6" s="208"/>
      <c r="N6" s="99"/>
      <c r="O6" s="98"/>
      <c r="P6" s="94" t="s">
        <v>110</v>
      </c>
      <c r="Q6" s="95" t="s">
        <v>127</v>
      </c>
      <c r="R6" s="94" t="s">
        <v>48</v>
      </c>
      <c r="S6" s="94" t="s">
        <v>49</v>
      </c>
      <c r="T6" s="94" t="s">
        <v>121</v>
      </c>
      <c r="U6" s="94" t="s">
        <v>115</v>
      </c>
      <c r="V6" s="99"/>
      <c r="W6" s="481"/>
      <c r="X6" s="481"/>
      <c r="Y6" s="481"/>
    </row>
    <row r="7" spans="1:25" s="1" customFormat="1" ht="24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98"/>
      <c r="O7" s="98"/>
      <c r="P7" s="94" t="s">
        <v>111</v>
      </c>
      <c r="Q7" s="95" t="s">
        <v>126</v>
      </c>
      <c r="R7" s="94" t="s">
        <v>56</v>
      </c>
      <c r="S7" s="94" t="s">
        <v>56</v>
      </c>
      <c r="T7" s="94" t="s">
        <v>122</v>
      </c>
      <c r="U7" s="94" t="s">
        <v>116</v>
      </c>
      <c r="V7" s="99"/>
      <c r="W7" s="481"/>
      <c r="X7" s="481"/>
      <c r="Y7" s="481"/>
    </row>
    <row r="8" spans="1:25" s="1" customFormat="1" ht="24" customHeight="1" thickBot="1">
      <c r="A8" s="373" t="s">
        <v>30</v>
      </c>
      <c r="B8" s="362"/>
      <c r="C8" s="458"/>
      <c r="D8" s="458"/>
      <c r="E8" s="458"/>
      <c r="F8" s="458"/>
      <c r="G8" s="362" t="s">
        <v>10</v>
      </c>
      <c r="H8" s="362"/>
      <c r="I8" s="458"/>
      <c r="J8" s="458"/>
      <c r="K8" s="458"/>
      <c r="L8" s="458"/>
      <c r="M8" s="459"/>
      <c r="N8" s="98"/>
      <c r="O8" s="98"/>
      <c r="P8" s="94" t="s">
        <v>112</v>
      </c>
      <c r="Q8" s="95" t="s">
        <v>125</v>
      </c>
      <c r="R8" s="94" t="s">
        <v>54</v>
      </c>
      <c r="S8" s="94" t="s">
        <v>55</v>
      </c>
      <c r="T8" s="94" t="s">
        <v>123</v>
      </c>
      <c r="U8" s="94" t="s">
        <v>117</v>
      </c>
      <c r="V8" s="99"/>
      <c r="W8" s="481"/>
      <c r="X8" s="481"/>
      <c r="Y8" s="481"/>
    </row>
    <row r="9" spans="1:25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98"/>
      <c r="O9" s="98"/>
      <c r="P9" s="98"/>
      <c r="Q9" s="97"/>
      <c r="R9" s="97"/>
      <c r="S9" s="97"/>
      <c r="T9" s="97"/>
      <c r="U9" s="97"/>
      <c r="V9" s="99"/>
      <c r="W9" s="481"/>
      <c r="X9" s="481"/>
      <c r="Y9" s="481"/>
    </row>
    <row r="10" spans="1:25" ht="14.25">
      <c r="A10" s="68" t="s">
        <v>8</v>
      </c>
      <c r="B10" s="78" t="s">
        <v>25</v>
      </c>
      <c r="C10" s="265" t="s">
        <v>33</v>
      </c>
      <c r="D10" s="266"/>
      <c r="E10" s="76" t="s">
        <v>17</v>
      </c>
      <c r="F10" s="69" t="s">
        <v>86</v>
      </c>
      <c r="G10" s="69" t="s">
        <v>9</v>
      </c>
      <c r="H10" s="265" t="s">
        <v>0</v>
      </c>
      <c r="I10" s="267"/>
      <c r="J10" s="460" t="s">
        <v>29</v>
      </c>
      <c r="K10" s="461"/>
      <c r="L10" s="461"/>
      <c r="M10" s="462"/>
    </row>
    <row r="11" spans="1:25" ht="21" customHeight="1">
      <c r="A11" s="358">
        <v>1</v>
      </c>
      <c r="B11" s="463"/>
      <c r="C11" s="219" t="s">
        <v>166</v>
      </c>
      <c r="D11" s="220"/>
      <c r="E11" s="223"/>
      <c r="F11" s="243"/>
      <c r="G11" s="243"/>
      <c r="H11" s="18">
        <v>42903</v>
      </c>
      <c r="I11" s="70"/>
      <c r="J11" s="316"/>
      <c r="K11" s="401"/>
      <c r="L11" s="401"/>
      <c r="M11" s="317"/>
      <c r="N11" s="97" t="s">
        <v>6</v>
      </c>
    </row>
    <row r="12" spans="1:25" ht="21" customHeight="1">
      <c r="A12" s="359"/>
      <c r="B12" s="425"/>
      <c r="C12" s="229"/>
      <c r="D12" s="230"/>
      <c r="E12" s="224"/>
      <c r="F12" s="243"/>
      <c r="G12" s="243"/>
      <c r="H12" s="18">
        <v>42904</v>
      </c>
      <c r="I12" s="70"/>
      <c r="J12" s="318"/>
      <c r="K12" s="402"/>
      <c r="L12" s="402"/>
      <c r="M12" s="319"/>
      <c r="P12" s="93"/>
    </row>
    <row r="13" spans="1:25" ht="21" customHeight="1">
      <c r="A13" s="359">
        <v>2</v>
      </c>
      <c r="B13" s="463"/>
      <c r="C13" s="219" t="s">
        <v>166</v>
      </c>
      <c r="D13" s="220"/>
      <c r="E13" s="223"/>
      <c r="F13" s="243"/>
      <c r="G13" s="243"/>
      <c r="H13" s="18">
        <v>42903</v>
      </c>
      <c r="I13" s="70"/>
      <c r="J13" s="316"/>
      <c r="K13" s="401"/>
      <c r="L13" s="401"/>
      <c r="M13" s="317"/>
      <c r="P13" s="93"/>
    </row>
    <row r="14" spans="1:25" ht="21" customHeight="1">
      <c r="A14" s="359"/>
      <c r="B14" s="425"/>
      <c r="C14" s="229"/>
      <c r="D14" s="230"/>
      <c r="E14" s="224"/>
      <c r="F14" s="243"/>
      <c r="G14" s="243"/>
      <c r="H14" s="18">
        <v>42904</v>
      </c>
      <c r="I14" s="70"/>
      <c r="J14" s="318"/>
      <c r="K14" s="402"/>
      <c r="L14" s="402"/>
      <c r="M14" s="319"/>
      <c r="P14" s="93"/>
    </row>
    <row r="15" spans="1:25" ht="21" customHeight="1">
      <c r="A15" s="359">
        <v>3</v>
      </c>
      <c r="B15" s="463"/>
      <c r="C15" s="219" t="s">
        <v>166</v>
      </c>
      <c r="D15" s="220"/>
      <c r="E15" s="223"/>
      <c r="F15" s="243"/>
      <c r="G15" s="243"/>
      <c r="H15" s="18">
        <v>42903</v>
      </c>
      <c r="I15" s="70"/>
      <c r="J15" s="316"/>
      <c r="K15" s="401"/>
      <c r="L15" s="401"/>
      <c r="M15" s="317"/>
      <c r="P15" s="93"/>
    </row>
    <row r="16" spans="1:25" ht="21" customHeight="1">
      <c r="A16" s="359"/>
      <c r="B16" s="425"/>
      <c r="C16" s="229"/>
      <c r="D16" s="230"/>
      <c r="E16" s="224"/>
      <c r="F16" s="243"/>
      <c r="G16" s="243"/>
      <c r="H16" s="18">
        <v>42904</v>
      </c>
      <c r="I16" s="70"/>
      <c r="J16" s="318"/>
      <c r="K16" s="402"/>
      <c r="L16" s="402"/>
      <c r="M16" s="319"/>
      <c r="P16" s="93"/>
    </row>
    <row r="17" spans="1:13" ht="21" customHeight="1">
      <c r="A17" s="359">
        <v>4</v>
      </c>
      <c r="B17" s="463"/>
      <c r="C17" s="219" t="s">
        <v>166</v>
      </c>
      <c r="D17" s="220"/>
      <c r="E17" s="223"/>
      <c r="F17" s="243"/>
      <c r="G17" s="243"/>
      <c r="H17" s="18">
        <v>42903</v>
      </c>
      <c r="I17" s="70"/>
      <c r="J17" s="316"/>
      <c r="K17" s="401"/>
      <c r="L17" s="401"/>
      <c r="M17" s="317"/>
    </row>
    <row r="18" spans="1:13" ht="21" customHeight="1">
      <c r="A18" s="359"/>
      <c r="B18" s="425"/>
      <c r="C18" s="229"/>
      <c r="D18" s="230"/>
      <c r="E18" s="224"/>
      <c r="F18" s="243"/>
      <c r="G18" s="243"/>
      <c r="H18" s="18">
        <v>42904</v>
      </c>
      <c r="I18" s="70"/>
      <c r="J18" s="318"/>
      <c r="K18" s="402"/>
      <c r="L18" s="402"/>
      <c r="M18" s="319"/>
    </row>
    <row r="19" spans="1:13" ht="21" customHeight="1">
      <c r="A19" s="359">
        <v>5</v>
      </c>
      <c r="B19" s="463"/>
      <c r="C19" s="219" t="s">
        <v>166</v>
      </c>
      <c r="D19" s="220"/>
      <c r="E19" s="223"/>
      <c r="F19" s="243"/>
      <c r="G19" s="243"/>
      <c r="H19" s="18">
        <v>42903</v>
      </c>
      <c r="I19" s="70"/>
      <c r="J19" s="316"/>
      <c r="K19" s="401"/>
      <c r="L19" s="401"/>
      <c r="M19" s="317"/>
    </row>
    <row r="20" spans="1:13" ht="21" customHeight="1">
      <c r="A20" s="359"/>
      <c r="B20" s="425"/>
      <c r="C20" s="229"/>
      <c r="D20" s="230"/>
      <c r="E20" s="224"/>
      <c r="F20" s="243"/>
      <c r="G20" s="243"/>
      <c r="H20" s="18">
        <v>42904</v>
      </c>
      <c r="I20" s="70"/>
      <c r="J20" s="318"/>
      <c r="K20" s="402"/>
      <c r="L20" s="402"/>
      <c r="M20" s="319"/>
    </row>
    <row r="21" spans="1:13" ht="21" customHeight="1">
      <c r="A21" s="359">
        <v>6</v>
      </c>
      <c r="B21" s="463"/>
      <c r="C21" s="219" t="s">
        <v>166</v>
      </c>
      <c r="D21" s="220"/>
      <c r="E21" s="223"/>
      <c r="F21" s="243"/>
      <c r="G21" s="243"/>
      <c r="H21" s="18">
        <v>42903</v>
      </c>
      <c r="I21" s="70"/>
      <c r="J21" s="316"/>
      <c r="K21" s="401"/>
      <c r="L21" s="401"/>
      <c r="M21" s="317"/>
    </row>
    <row r="22" spans="1:13" ht="21" customHeight="1">
      <c r="A22" s="359"/>
      <c r="B22" s="425"/>
      <c r="C22" s="229"/>
      <c r="D22" s="230"/>
      <c r="E22" s="224"/>
      <c r="F22" s="243"/>
      <c r="G22" s="243"/>
      <c r="H22" s="18">
        <v>42904</v>
      </c>
      <c r="I22" s="70"/>
      <c r="J22" s="318"/>
      <c r="K22" s="402"/>
      <c r="L22" s="402"/>
      <c r="M22" s="319"/>
    </row>
    <row r="23" spans="1:13" ht="21" customHeight="1">
      <c r="A23" s="359">
        <v>7</v>
      </c>
      <c r="B23" s="463"/>
      <c r="C23" s="219" t="s">
        <v>166</v>
      </c>
      <c r="D23" s="220"/>
      <c r="E23" s="223"/>
      <c r="F23" s="243"/>
      <c r="G23" s="243"/>
      <c r="H23" s="18">
        <v>42903</v>
      </c>
      <c r="I23" s="70"/>
      <c r="J23" s="316"/>
      <c r="K23" s="401"/>
      <c r="L23" s="401"/>
      <c r="M23" s="317"/>
    </row>
    <row r="24" spans="1:13" ht="21" customHeight="1">
      <c r="A24" s="359"/>
      <c r="B24" s="425"/>
      <c r="C24" s="229"/>
      <c r="D24" s="230"/>
      <c r="E24" s="224"/>
      <c r="F24" s="243"/>
      <c r="G24" s="243"/>
      <c r="H24" s="18">
        <v>42904</v>
      </c>
      <c r="I24" s="70"/>
      <c r="J24" s="318"/>
      <c r="K24" s="402"/>
      <c r="L24" s="402"/>
      <c r="M24" s="319"/>
    </row>
    <row r="25" spans="1:13" ht="21" customHeight="1">
      <c r="A25" s="359">
        <v>8</v>
      </c>
      <c r="B25" s="463"/>
      <c r="C25" s="219" t="s">
        <v>166</v>
      </c>
      <c r="D25" s="220"/>
      <c r="E25" s="223"/>
      <c r="F25" s="243"/>
      <c r="G25" s="243"/>
      <c r="H25" s="18">
        <v>42903</v>
      </c>
      <c r="I25" s="70"/>
      <c r="J25" s="316"/>
      <c r="K25" s="401"/>
      <c r="L25" s="401"/>
      <c r="M25" s="317"/>
    </row>
    <row r="26" spans="1:13" ht="21" customHeight="1">
      <c r="A26" s="359"/>
      <c r="B26" s="425"/>
      <c r="C26" s="229"/>
      <c r="D26" s="230"/>
      <c r="E26" s="224"/>
      <c r="F26" s="243"/>
      <c r="G26" s="243"/>
      <c r="H26" s="18">
        <v>42904</v>
      </c>
      <c r="I26" s="70"/>
      <c r="J26" s="318"/>
      <c r="K26" s="402"/>
      <c r="L26" s="402"/>
      <c r="M26" s="319"/>
    </row>
    <row r="27" spans="1:13" ht="21" customHeight="1">
      <c r="A27" s="359">
        <v>9</v>
      </c>
      <c r="B27" s="463"/>
      <c r="C27" s="219" t="s">
        <v>166</v>
      </c>
      <c r="D27" s="220"/>
      <c r="E27" s="223"/>
      <c r="F27" s="243"/>
      <c r="G27" s="243"/>
      <c r="H27" s="18">
        <v>42903</v>
      </c>
      <c r="I27" s="70"/>
      <c r="J27" s="316"/>
      <c r="K27" s="401"/>
      <c r="L27" s="401"/>
      <c r="M27" s="317"/>
    </row>
    <row r="28" spans="1:13" ht="21" customHeight="1">
      <c r="A28" s="359"/>
      <c r="B28" s="425"/>
      <c r="C28" s="229"/>
      <c r="D28" s="230"/>
      <c r="E28" s="224"/>
      <c r="F28" s="243"/>
      <c r="G28" s="243"/>
      <c r="H28" s="18">
        <v>42904</v>
      </c>
      <c r="I28" s="70"/>
      <c r="J28" s="318"/>
      <c r="K28" s="402"/>
      <c r="L28" s="402"/>
      <c r="M28" s="319"/>
    </row>
    <row r="29" spans="1:13" ht="21" customHeight="1">
      <c r="A29" s="359">
        <v>10</v>
      </c>
      <c r="B29" s="463"/>
      <c r="C29" s="219" t="s">
        <v>166</v>
      </c>
      <c r="D29" s="220"/>
      <c r="E29" s="223"/>
      <c r="F29" s="243"/>
      <c r="G29" s="243"/>
      <c r="H29" s="18">
        <v>42903</v>
      </c>
      <c r="I29" s="70"/>
      <c r="J29" s="316"/>
      <c r="K29" s="401"/>
      <c r="L29" s="401"/>
      <c r="M29" s="317"/>
    </row>
    <row r="30" spans="1:13" ht="21" customHeight="1">
      <c r="A30" s="359"/>
      <c r="B30" s="425"/>
      <c r="C30" s="229"/>
      <c r="D30" s="230"/>
      <c r="E30" s="224"/>
      <c r="F30" s="243"/>
      <c r="G30" s="243"/>
      <c r="H30" s="18">
        <v>42904</v>
      </c>
      <c r="I30" s="70"/>
      <c r="J30" s="318"/>
      <c r="K30" s="402"/>
      <c r="L30" s="402"/>
      <c r="M30" s="319"/>
    </row>
    <row r="31" spans="1:13" ht="21" customHeight="1">
      <c r="A31" s="359">
        <v>11</v>
      </c>
      <c r="B31" s="463"/>
      <c r="C31" s="219" t="s">
        <v>166</v>
      </c>
      <c r="D31" s="220"/>
      <c r="E31" s="223"/>
      <c r="F31" s="243"/>
      <c r="G31" s="243"/>
      <c r="H31" s="18">
        <v>42903</v>
      </c>
      <c r="I31" s="70"/>
      <c r="J31" s="316"/>
      <c r="K31" s="401"/>
      <c r="L31" s="401"/>
      <c r="M31" s="317"/>
    </row>
    <row r="32" spans="1:13" ht="21" customHeight="1">
      <c r="A32" s="359"/>
      <c r="B32" s="425"/>
      <c r="C32" s="229"/>
      <c r="D32" s="230"/>
      <c r="E32" s="224"/>
      <c r="F32" s="243"/>
      <c r="G32" s="243"/>
      <c r="H32" s="18">
        <v>42904</v>
      </c>
      <c r="I32" s="70"/>
      <c r="J32" s="318"/>
      <c r="K32" s="402"/>
      <c r="L32" s="402"/>
      <c r="M32" s="319"/>
    </row>
    <row r="33" spans="1:25" ht="21" customHeight="1">
      <c r="A33" s="359">
        <v>12</v>
      </c>
      <c r="B33" s="463"/>
      <c r="C33" s="219" t="s">
        <v>166</v>
      </c>
      <c r="D33" s="220"/>
      <c r="E33" s="223"/>
      <c r="F33" s="243"/>
      <c r="G33" s="243"/>
      <c r="H33" s="18">
        <v>42903</v>
      </c>
      <c r="I33" s="70"/>
      <c r="J33" s="316"/>
      <c r="K33" s="401"/>
      <c r="L33" s="401"/>
      <c r="M33" s="317"/>
    </row>
    <row r="34" spans="1:25" ht="21" customHeight="1">
      <c r="A34" s="359"/>
      <c r="B34" s="425"/>
      <c r="C34" s="229"/>
      <c r="D34" s="230"/>
      <c r="E34" s="224"/>
      <c r="F34" s="243"/>
      <c r="G34" s="243"/>
      <c r="H34" s="18">
        <v>42904</v>
      </c>
      <c r="I34" s="70"/>
      <c r="J34" s="318"/>
      <c r="K34" s="402"/>
      <c r="L34" s="402"/>
      <c r="M34" s="319"/>
    </row>
    <row r="35" spans="1:25" ht="21" customHeight="1">
      <c r="A35" s="359">
        <v>13</v>
      </c>
      <c r="B35" s="463"/>
      <c r="C35" s="219" t="s">
        <v>166</v>
      </c>
      <c r="D35" s="220"/>
      <c r="E35" s="223"/>
      <c r="F35" s="243"/>
      <c r="G35" s="243"/>
      <c r="H35" s="18">
        <v>42903</v>
      </c>
      <c r="I35" s="70"/>
      <c r="J35" s="316"/>
      <c r="K35" s="401"/>
      <c r="L35" s="401"/>
      <c r="M35" s="317"/>
    </row>
    <row r="36" spans="1:25" ht="21" customHeight="1">
      <c r="A36" s="359"/>
      <c r="B36" s="425"/>
      <c r="C36" s="229"/>
      <c r="D36" s="230"/>
      <c r="E36" s="224"/>
      <c r="F36" s="243"/>
      <c r="G36" s="243"/>
      <c r="H36" s="18">
        <v>42904</v>
      </c>
      <c r="I36" s="70"/>
      <c r="J36" s="318"/>
      <c r="K36" s="402"/>
      <c r="L36" s="402"/>
      <c r="M36" s="319"/>
    </row>
    <row r="37" spans="1:25" ht="21" customHeight="1">
      <c r="A37" s="359">
        <v>14</v>
      </c>
      <c r="B37" s="463"/>
      <c r="C37" s="219" t="s">
        <v>166</v>
      </c>
      <c r="D37" s="220"/>
      <c r="E37" s="223"/>
      <c r="F37" s="243"/>
      <c r="G37" s="243"/>
      <c r="H37" s="18">
        <v>42903</v>
      </c>
      <c r="I37" s="70"/>
      <c r="J37" s="316"/>
      <c r="K37" s="401"/>
      <c r="L37" s="401"/>
      <c r="M37" s="317"/>
    </row>
    <row r="38" spans="1:25" ht="21" customHeight="1">
      <c r="A38" s="359"/>
      <c r="B38" s="425"/>
      <c r="C38" s="229"/>
      <c r="D38" s="230"/>
      <c r="E38" s="224"/>
      <c r="F38" s="243"/>
      <c r="G38" s="243"/>
      <c r="H38" s="18">
        <v>42904</v>
      </c>
      <c r="I38" s="70"/>
      <c r="J38" s="318"/>
      <c r="K38" s="402"/>
      <c r="L38" s="402"/>
      <c r="M38" s="319"/>
    </row>
    <row r="39" spans="1:25" ht="21" customHeight="1">
      <c r="A39" s="359">
        <v>15</v>
      </c>
      <c r="B39" s="463"/>
      <c r="C39" s="219" t="s">
        <v>166</v>
      </c>
      <c r="D39" s="220"/>
      <c r="E39" s="223"/>
      <c r="F39" s="243"/>
      <c r="G39" s="243"/>
      <c r="H39" s="18">
        <v>42903</v>
      </c>
      <c r="I39" s="70"/>
      <c r="J39" s="316"/>
      <c r="K39" s="401"/>
      <c r="L39" s="401"/>
      <c r="M39" s="317"/>
    </row>
    <row r="40" spans="1:25" ht="21" customHeight="1" thickBot="1">
      <c r="A40" s="374"/>
      <c r="B40" s="471"/>
      <c r="C40" s="340"/>
      <c r="D40" s="355"/>
      <c r="E40" s="224"/>
      <c r="F40" s="362"/>
      <c r="G40" s="362"/>
      <c r="H40" s="18">
        <v>42904</v>
      </c>
      <c r="I40" s="77"/>
      <c r="J40" s="464"/>
      <c r="K40" s="465"/>
      <c r="L40" s="465"/>
      <c r="M40" s="466"/>
    </row>
    <row r="41" spans="1:25" ht="8.25" customHeight="1" thickBot="1"/>
    <row r="42" spans="1:25" ht="18" customHeight="1">
      <c r="A42" s="376" t="s">
        <v>34</v>
      </c>
      <c r="B42" s="354" t="s">
        <v>87</v>
      </c>
      <c r="C42" s="354"/>
      <c r="D42" s="112"/>
      <c r="E42" s="469">
        <f>9000*D42</f>
        <v>0</v>
      </c>
      <c r="F42" s="469"/>
      <c r="G42" s="469"/>
      <c r="H42" s="239" t="s">
        <v>71</v>
      </c>
      <c r="I42" s="308">
        <f>E42+E43+G44</f>
        <v>0</v>
      </c>
      <c r="J42" s="309"/>
      <c r="K42" s="309"/>
      <c r="L42" s="309"/>
      <c r="M42" s="310"/>
    </row>
    <row r="43" spans="1:25" ht="18" customHeight="1">
      <c r="A43" s="468"/>
      <c r="B43" s="324" t="s">
        <v>94</v>
      </c>
      <c r="C43" s="325"/>
      <c r="D43" s="113"/>
      <c r="E43" s="467">
        <f>7500*D43</f>
        <v>0</v>
      </c>
      <c r="F43" s="467"/>
      <c r="G43" s="467"/>
      <c r="H43" s="470"/>
      <c r="I43" s="290"/>
      <c r="J43" s="311"/>
      <c r="K43" s="311"/>
      <c r="L43" s="311"/>
      <c r="M43" s="312"/>
    </row>
    <row r="44" spans="1:25" ht="18" customHeight="1" thickBot="1">
      <c r="A44" s="374"/>
      <c r="B44" s="334" t="s">
        <v>182</v>
      </c>
      <c r="C44" s="334"/>
      <c r="D44" s="118"/>
      <c r="E44" s="21" t="s">
        <v>179</v>
      </c>
      <c r="F44" s="118"/>
      <c r="G44" s="22">
        <f>1000*(D44+F44)</f>
        <v>0</v>
      </c>
      <c r="H44" s="356"/>
      <c r="I44" s="313"/>
      <c r="J44" s="314"/>
      <c r="K44" s="314"/>
      <c r="L44" s="314"/>
      <c r="M44" s="315"/>
    </row>
    <row r="45" spans="1:25" s="1" customFormat="1" ht="21" customHeight="1">
      <c r="A45" s="7" t="s">
        <v>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9"/>
      <c r="O45" s="99"/>
      <c r="P45" s="99"/>
      <c r="Q45" s="99"/>
      <c r="R45" s="99"/>
      <c r="S45" s="99"/>
      <c r="T45" s="99"/>
      <c r="U45" s="99"/>
      <c r="V45" s="99"/>
      <c r="W45" s="481"/>
      <c r="X45" s="481"/>
      <c r="Y45" s="481"/>
    </row>
  </sheetData>
  <mergeCells count="153">
    <mergeCell ref="J39:M40"/>
    <mergeCell ref="I42:M44"/>
    <mergeCell ref="B44:C44"/>
    <mergeCell ref="B43:C43"/>
    <mergeCell ref="E43:G43"/>
    <mergeCell ref="A42:A44"/>
    <mergeCell ref="B42:C42"/>
    <mergeCell ref="E42:G42"/>
    <mergeCell ref="H42:H44"/>
    <mergeCell ref="F39:F40"/>
    <mergeCell ref="G39:G40"/>
    <mergeCell ref="C40:D40"/>
    <mergeCell ref="A39:A40"/>
    <mergeCell ref="B39:B40"/>
    <mergeCell ref="C39:D39"/>
    <mergeCell ref="E39:E40"/>
    <mergeCell ref="F35:F36"/>
    <mergeCell ref="G35:G36"/>
    <mergeCell ref="C36:D36"/>
    <mergeCell ref="A35:A36"/>
    <mergeCell ref="B35:B36"/>
    <mergeCell ref="C35:D35"/>
    <mergeCell ref="E35:E36"/>
    <mergeCell ref="J35:M36"/>
    <mergeCell ref="F37:F38"/>
    <mergeCell ref="G37:G38"/>
    <mergeCell ref="C38:D38"/>
    <mergeCell ref="A37:A38"/>
    <mergeCell ref="B37:B38"/>
    <mergeCell ref="C37:D37"/>
    <mergeCell ref="E37:E38"/>
    <mergeCell ref="J37:M38"/>
    <mergeCell ref="F31:F32"/>
    <mergeCell ref="G31:G32"/>
    <mergeCell ref="C32:D32"/>
    <mergeCell ref="A31:A32"/>
    <mergeCell ref="B31:B32"/>
    <mergeCell ref="C31:D31"/>
    <mergeCell ref="E31:E32"/>
    <mergeCell ref="J31:M32"/>
    <mergeCell ref="F33:F34"/>
    <mergeCell ref="G33:G34"/>
    <mergeCell ref="C34:D34"/>
    <mergeCell ref="A33:A34"/>
    <mergeCell ref="B33:B34"/>
    <mergeCell ref="C33:D33"/>
    <mergeCell ref="E33:E34"/>
    <mergeCell ref="J33:M34"/>
    <mergeCell ref="F27:F28"/>
    <mergeCell ref="G27:G28"/>
    <mergeCell ref="C28:D28"/>
    <mergeCell ref="A27:A28"/>
    <mergeCell ref="B27:B28"/>
    <mergeCell ref="C27:D27"/>
    <mergeCell ref="E27:E28"/>
    <mergeCell ref="J27:M28"/>
    <mergeCell ref="F29:F30"/>
    <mergeCell ref="G29:G30"/>
    <mergeCell ref="C30:D30"/>
    <mergeCell ref="A29:A30"/>
    <mergeCell ref="B29:B30"/>
    <mergeCell ref="C29:D29"/>
    <mergeCell ref="E29:E30"/>
    <mergeCell ref="J29:M30"/>
    <mergeCell ref="F23:F24"/>
    <mergeCell ref="G23:G24"/>
    <mergeCell ref="C24:D24"/>
    <mergeCell ref="A23:A24"/>
    <mergeCell ref="B23:B24"/>
    <mergeCell ref="C23:D23"/>
    <mergeCell ref="E23:E24"/>
    <mergeCell ref="J23:M24"/>
    <mergeCell ref="F25:F26"/>
    <mergeCell ref="G25:G26"/>
    <mergeCell ref="C26:D26"/>
    <mergeCell ref="A25:A26"/>
    <mergeCell ref="B25:B26"/>
    <mergeCell ref="C25:D25"/>
    <mergeCell ref="E25:E26"/>
    <mergeCell ref="J25:M26"/>
    <mergeCell ref="F19:F20"/>
    <mergeCell ref="G19:G20"/>
    <mergeCell ref="C20:D20"/>
    <mergeCell ref="A19:A20"/>
    <mergeCell ref="B19:B20"/>
    <mergeCell ref="C19:D19"/>
    <mergeCell ref="E19:E20"/>
    <mergeCell ref="J19:M20"/>
    <mergeCell ref="F21:F22"/>
    <mergeCell ref="G21:G22"/>
    <mergeCell ref="C22:D22"/>
    <mergeCell ref="A21:A22"/>
    <mergeCell ref="B21:B22"/>
    <mergeCell ref="C21:D21"/>
    <mergeCell ref="E21:E22"/>
    <mergeCell ref="J21:M22"/>
    <mergeCell ref="A15:A16"/>
    <mergeCell ref="B15:B16"/>
    <mergeCell ref="C15:D15"/>
    <mergeCell ref="E15:E16"/>
    <mergeCell ref="F15:F16"/>
    <mergeCell ref="G15:G16"/>
    <mergeCell ref="C16:D16"/>
    <mergeCell ref="J15:M16"/>
    <mergeCell ref="F17:F18"/>
    <mergeCell ref="G17:G18"/>
    <mergeCell ref="C18:D18"/>
    <mergeCell ref="A17:A18"/>
    <mergeCell ref="B17:B18"/>
    <mergeCell ref="C17:D17"/>
    <mergeCell ref="E17:E18"/>
    <mergeCell ref="J17:M18"/>
    <mergeCell ref="A11:A12"/>
    <mergeCell ref="B11:B12"/>
    <mergeCell ref="C11:D11"/>
    <mergeCell ref="E11:E12"/>
    <mergeCell ref="F11:F12"/>
    <mergeCell ref="G11:G12"/>
    <mergeCell ref="C12:D12"/>
    <mergeCell ref="J11:M12"/>
    <mergeCell ref="A13:A14"/>
    <mergeCell ref="B13:B14"/>
    <mergeCell ref="C13:D13"/>
    <mergeCell ref="E13:E14"/>
    <mergeCell ref="F13:F14"/>
    <mergeCell ref="G13:G14"/>
    <mergeCell ref="C14:D14"/>
    <mergeCell ref="J13:M14"/>
    <mergeCell ref="A7:B7"/>
    <mergeCell ref="C7:M7"/>
    <mergeCell ref="A8:B8"/>
    <mergeCell ref="C8:F8"/>
    <mergeCell ref="G8:H8"/>
    <mergeCell ref="I8:M8"/>
    <mergeCell ref="C10:D10"/>
    <mergeCell ref="H10:I10"/>
    <mergeCell ref="J10:M10"/>
    <mergeCell ref="A4:B4"/>
    <mergeCell ref="C4:F4"/>
    <mergeCell ref="G4:H4"/>
    <mergeCell ref="I4:L4"/>
    <mergeCell ref="A1:M1"/>
    <mergeCell ref="A2:M2"/>
    <mergeCell ref="A3:B3"/>
    <mergeCell ref="C3:M3"/>
    <mergeCell ref="A6:B6"/>
    <mergeCell ref="C6:F6"/>
    <mergeCell ref="G6:H6"/>
    <mergeCell ref="I6:M6"/>
    <mergeCell ref="A5:B5"/>
    <mergeCell ref="C5:E5"/>
    <mergeCell ref="G5:H5"/>
    <mergeCell ref="I5:L5"/>
  </mergeCells>
  <phoneticPr fontId="2"/>
  <conditionalFormatting sqref="C4:F4 C6:F6 I6:M6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F11:G40">
      <formula1>$N$11</formula1>
    </dataValidation>
    <dataValidation type="whole" imeMode="off" operator="greaterThan" allowBlank="1" showInputMessage="1" showErrorMessage="1" sqref="I11:I40">
      <formula1>-1</formula1>
    </dataValidation>
    <dataValidation type="list" allowBlank="1" showInputMessage="1" showErrorMessage="1" prompt="▼をクリックして選んでください。" sqref="C3:M3">
      <formula1>$P$2:$P$8</formula1>
    </dataValidation>
  </dataValidations>
  <pageMargins left="0.59055118110236227" right="0.39370078740157483" top="0.59055118110236227" bottom="0.59055118110236227" header="0.39370078740157483" footer="0.39370078740157483"/>
  <pageSetup paperSize="9" scale="9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W45"/>
  <sheetViews>
    <sheetView showGridLines="0" zoomScaleNormal="100" workbookViewId="0">
      <selection activeCell="C3" sqref="C3:M3"/>
    </sheetView>
  </sheetViews>
  <sheetFormatPr defaultColWidth="8.75" defaultRowHeight="13.5"/>
  <cols>
    <col min="1" max="1" width="5.625" customWidth="1"/>
    <col min="2" max="2" width="10.75" customWidth="1"/>
    <col min="3" max="3" width="9.875" customWidth="1"/>
    <col min="4" max="4" width="12.5" customWidth="1"/>
    <col min="5" max="8" width="8.625" customWidth="1"/>
    <col min="9" max="9" width="6.5" customWidth="1"/>
    <col min="10" max="10" width="8.625" customWidth="1"/>
    <col min="11" max="12" width="4.625" customWidth="1"/>
    <col min="13" max="13" width="5.625" customWidth="1"/>
    <col min="14" max="15" width="8.75" style="97"/>
    <col min="16" max="16" width="3.625" style="97" customWidth="1"/>
    <col min="17" max="17" width="5.25" style="97" customWidth="1"/>
    <col min="18" max="19" width="4.625" style="97" customWidth="1"/>
    <col min="20" max="20" width="4.125" style="97" customWidth="1"/>
    <col min="21" max="21" width="4" style="97" customWidth="1"/>
    <col min="22" max="22" width="8.75" style="97"/>
    <col min="23" max="23" width="8.75" style="477"/>
  </cols>
  <sheetData>
    <row r="1" spans="1:23" ht="18.75">
      <c r="A1" s="236" t="s">
        <v>196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84"/>
      <c r="P1" s="94" t="s">
        <v>45</v>
      </c>
      <c r="Q1" s="94" t="s">
        <v>130</v>
      </c>
      <c r="R1" s="94" t="s">
        <v>128</v>
      </c>
      <c r="S1" s="94" t="s">
        <v>129</v>
      </c>
      <c r="T1" s="94" t="s">
        <v>131</v>
      </c>
      <c r="U1" s="94" t="s">
        <v>22</v>
      </c>
      <c r="V1" s="99"/>
    </row>
    <row r="2" spans="1:23" ht="16.5" customHeight="1" thickBo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85"/>
      <c r="P2" s="94" t="s">
        <v>155</v>
      </c>
      <c r="Q2" s="95" t="s">
        <v>150</v>
      </c>
      <c r="R2" s="94" t="s">
        <v>150</v>
      </c>
      <c r="S2" s="94" t="s">
        <v>150</v>
      </c>
      <c r="T2" s="94" t="s">
        <v>152</v>
      </c>
      <c r="U2" s="94" t="s">
        <v>150</v>
      </c>
      <c r="V2" s="99"/>
    </row>
    <row r="3" spans="1:23" s="1" customFormat="1" ht="18" customHeight="1">
      <c r="A3" s="363" t="s">
        <v>1</v>
      </c>
      <c r="B3" s="266"/>
      <c r="C3" s="240" t="s">
        <v>154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486"/>
      <c r="O3" s="98"/>
      <c r="P3" s="94" t="s">
        <v>107</v>
      </c>
      <c r="Q3" s="95" t="s">
        <v>113</v>
      </c>
      <c r="R3" s="94" t="s">
        <v>50</v>
      </c>
      <c r="S3" s="94" t="s">
        <v>51</v>
      </c>
      <c r="T3" s="94" t="s">
        <v>118</v>
      </c>
      <c r="U3" s="94" t="s">
        <v>114</v>
      </c>
      <c r="V3" s="99"/>
      <c r="W3" s="481"/>
    </row>
    <row r="4" spans="1:23" s="1" customFormat="1" ht="28.5" customHeight="1">
      <c r="A4" s="364" t="s">
        <v>2</v>
      </c>
      <c r="B4" s="365"/>
      <c r="C4" s="245" t="str">
        <f>IF(C3="","",VLOOKUP(C3,$P2:$U7,2,0))</f>
        <v xml:space="preserve"> </v>
      </c>
      <c r="D4" s="246"/>
      <c r="E4" s="246"/>
      <c r="F4" s="247"/>
      <c r="G4" s="260" t="s">
        <v>22</v>
      </c>
      <c r="H4" s="261"/>
      <c r="I4" s="205" t="str">
        <f>IF(C3="","",VLOOKUP(C3,$P2:$U7,6,0))</f>
        <v xml:space="preserve"> </v>
      </c>
      <c r="J4" s="206"/>
      <c r="K4" s="206"/>
      <c r="L4" s="206"/>
      <c r="M4" s="17" t="s">
        <v>57</v>
      </c>
      <c r="N4" s="99"/>
      <c r="O4" s="98"/>
      <c r="P4" s="94" t="s">
        <v>108</v>
      </c>
      <c r="Q4" s="95" t="s">
        <v>47</v>
      </c>
      <c r="R4" s="94" t="s">
        <v>52</v>
      </c>
      <c r="S4" s="94" t="s">
        <v>53</v>
      </c>
      <c r="T4" s="94" t="s">
        <v>119</v>
      </c>
      <c r="U4" s="94" t="s">
        <v>169</v>
      </c>
      <c r="V4" s="99"/>
      <c r="W4" s="481"/>
    </row>
    <row r="5" spans="1:23" s="1" customFormat="1" ht="28.5" customHeight="1">
      <c r="A5" s="364" t="s">
        <v>3</v>
      </c>
      <c r="B5" s="365"/>
      <c r="C5" s="201" t="str">
        <f>IF(C3="","",VLOOKUP(C3,$P2:$U7,5,0))</f>
        <v xml:space="preserve"> </v>
      </c>
      <c r="D5" s="202"/>
      <c r="E5" s="202"/>
      <c r="F5" s="72" t="s">
        <v>57</v>
      </c>
      <c r="G5" s="260" t="s">
        <v>23</v>
      </c>
      <c r="H5" s="261"/>
      <c r="I5" s="201"/>
      <c r="J5" s="202"/>
      <c r="K5" s="202"/>
      <c r="L5" s="202"/>
      <c r="M5" s="17" t="s">
        <v>57</v>
      </c>
      <c r="N5" s="99"/>
      <c r="O5" s="98"/>
      <c r="P5" s="94" t="s">
        <v>109</v>
      </c>
      <c r="Q5" s="95" t="s">
        <v>124</v>
      </c>
      <c r="R5" s="94" t="s">
        <v>46</v>
      </c>
      <c r="S5" s="94" t="s">
        <v>132</v>
      </c>
      <c r="T5" s="94" t="s">
        <v>120</v>
      </c>
      <c r="U5" s="94" t="s">
        <v>170</v>
      </c>
      <c r="V5" s="99"/>
      <c r="W5" s="481"/>
    </row>
    <row r="6" spans="1:23" s="1" customFormat="1" ht="18" customHeight="1">
      <c r="A6" s="366" t="s">
        <v>4</v>
      </c>
      <c r="B6" s="367"/>
      <c r="C6" s="205" t="str">
        <f>IF(C3="","",VLOOKUP(C3,$P2:$U7,3,0))</f>
        <v xml:space="preserve"> </v>
      </c>
      <c r="D6" s="206"/>
      <c r="E6" s="206"/>
      <c r="F6" s="207"/>
      <c r="G6" s="371" t="s">
        <v>5</v>
      </c>
      <c r="H6" s="372"/>
      <c r="I6" s="205" t="str">
        <f>IF(C3="","",VLOOKUP(C3,$P2:$U7,4,0))</f>
        <v xml:space="preserve"> </v>
      </c>
      <c r="J6" s="206"/>
      <c r="K6" s="206"/>
      <c r="L6" s="206"/>
      <c r="M6" s="208"/>
      <c r="N6" s="99"/>
      <c r="O6" s="98"/>
      <c r="P6" s="94" t="s">
        <v>110</v>
      </c>
      <c r="Q6" s="95" t="s">
        <v>127</v>
      </c>
      <c r="R6" s="94" t="s">
        <v>48</v>
      </c>
      <c r="S6" s="94" t="s">
        <v>49</v>
      </c>
      <c r="T6" s="94" t="s">
        <v>121</v>
      </c>
      <c r="U6" s="94" t="s">
        <v>115</v>
      </c>
      <c r="V6" s="99"/>
      <c r="W6" s="481"/>
    </row>
    <row r="7" spans="1:23" s="1" customFormat="1" ht="24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98"/>
      <c r="O7" s="98"/>
      <c r="P7" s="94" t="s">
        <v>111</v>
      </c>
      <c r="Q7" s="95" t="s">
        <v>126</v>
      </c>
      <c r="R7" s="94" t="s">
        <v>56</v>
      </c>
      <c r="S7" s="94" t="s">
        <v>56</v>
      </c>
      <c r="T7" s="94" t="s">
        <v>122</v>
      </c>
      <c r="U7" s="94" t="s">
        <v>116</v>
      </c>
      <c r="V7" s="99"/>
      <c r="W7" s="481"/>
    </row>
    <row r="8" spans="1:23" s="1" customFormat="1" ht="24" customHeight="1" thickBot="1">
      <c r="A8" s="373" t="s">
        <v>30</v>
      </c>
      <c r="B8" s="362"/>
      <c r="C8" s="458"/>
      <c r="D8" s="458"/>
      <c r="E8" s="458"/>
      <c r="F8" s="458"/>
      <c r="G8" s="362" t="s">
        <v>10</v>
      </c>
      <c r="H8" s="362"/>
      <c r="I8" s="458"/>
      <c r="J8" s="458"/>
      <c r="K8" s="458"/>
      <c r="L8" s="458"/>
      <c r="M8" s="459"/>
      <c r="N8" s="98"/>
      <c r="O8" s="98"/>
      <c r="P8" s="94" t="s">
        <v>112</v>
      </c>
      <c r="Q8" s="95" t="s">
        <v>125</v>
      </c>
      <c r="R8" s="94" t="s">
        <v>54</v>
      </c>
      <c r="S8" s="94" t="s">
        <v>55</v>
      </c>
      <c r="T8" s="94" t="s">
        <v>123</v>
      </c>
      <c r="U8" s="94" t="s">
        <v>117</v>
      </c>
      <c r="V8" s="99"/>
      <c r="W8" s="481"/>
    </row>
    <row r="9" spans="1:23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98"/>
      <c r="O9" s="98"/>
      <c r="P9" s="98"/>
      <c r="Q9" s="97"/>
      <c r="R9" s="97"/>
      <c r="S9" s="97"/>
      <c r="T9" s="97"/>
      <c r="U9" s="97"/>
      <c r="V9" s="99"/>
      <c r="W9" s="481"/>
    </row>
    <row r="10" spans="1:23" ht="14.25">
      <c r="A10" s="68" t="s">
        <v>8</v>
      </c>
      <c r="B10" s="78" t="s">
        <v>25</v>
      </c>
      <c r="C10" s="265" t="s">
        <v>33</v>
      </c>
      <c r="D10" s="266"/>
      <c r="E10" s="76" t="s">
        <v>17</v>
      </c>
      <c r="F10" s="69" t="s">
        <v>86</v>
      </c>
      <c r="G10" s="69" t="s">
        <v>9</v>
      </c>
      <c r="H10" s="265" t="s">
        <v>0</v>
      </c>
      <c r="I10" s="267"/>
      <c r="J10" s="460" t="s">
        <v>29</v>
      </c>
      <c r="K10" s="461"/>
      <c r="L10" s="461"/>
      <c r="M10" s="462"/>
    </row>
    <row r="11" spans="1:23" ht="21" customHeight="1">
      <c r="A11" s="358">
        <v>1</v>
      </c>
      <c r="B11" s="463"/>
      <c r="C11" s="219" t="s">
        <v>166</v>
      </c>
      <c r="D11" s="220"/>
      <c r="E11" s="223"/>
      <c r="F11" s="243"/>
      <c r="G11" s="243"/>
      <c r="H11" s="18">
        <v>42903</v>
      </c>
      <c r="I11" s="70"/>
      <c r="J11" s="316"/>
      <c r="K11" s="401"/>
      <c r="L11" s="401"/>
      <c r="M11" s="317"/>
      <c r="N11" s="97" t="s">
        <v>6</v>
      </c>
    </row>
    <row r="12" spans="1:23" ht="21" customHeight="1">
      <c r="A12" s="359"/>
      <c r="B12" s="425"/>
      <c r="C12" s="229"/>
      <c r="D12" s="230"/>
      <c r="E12" s="224"/>
      <c r="F12" s="243"/>
      <c r="G12" s="243"/>
      <c r="H12" s="18">
        <v>42904</v>
      </c>
      <c r="I12" s="70"/>
      <c r="J12" s="318"/>
      <c r="K12" s="402"/>
      <c r="L12" s="402"/>
      <c r="M12" s="319"/>
      <c r="P12" s="93"/>
    </row>
    <row r="13" spans="1:23" ht="21" customHeight="1">
      <c r="A13" s="359">
        <v>2</v>
      </c>
      <c r="B13" s="463"/>
      <c r="C13" s="219" t="s">
        <v>166</v>
      </c>
      <c r="D13" s="220"/>
      <c r="E13" s="223"/>
      <c r="F13" s="243"/>
      <c r="G13" s="243"/>
      <c r="H13" s="18">
        <v>42903</v>
      </c>
      <c r="I13" s="70"/>
      <c r="J13" s="316"/>
      <c r="K13" s="401"/>
      <c r="L13" s="401"/>
      <c r="M13" s="317"/>
      <c r="P13" s="93"/>
    </row>
    <row r="14" spans="1:23" ht="21" customHeight="1">
      <c r="A14" s="359"/>
      <c r="B14" s="425"/>
      <c r="C14" s="229"/>
      <c r="D14" s="230"/>
      <c r="E14" s="224"/>
      <c r="F14" s="243"/>
      <c r="G14" s="243"/>
      <c r="H14" s="18">
        <v>42904</v>
      </c>
      <c r="I14" s="70"/>
      <c r="J14" s="318"/>
      <c r="K14" s="402"/>
      <c r="L14" s="402"/>
      <c r="M14" s="319"/>
      <c r="P14" s="93"/>
    </row>
    <row r="15" spans="1:23" ht="21" customHeight="1">
      <c r="A15" s="359">
        <v>3</v>
      </c>
      <c r="B15" s="463"/>
      <c r="C15" s="219" t="s">
        <v>166</v>
      </c>
      <c r="D15" s="220"/>
      <c r="E15" s="223"/>
      <c r="F15" s="243"/>
      <c r="G15" s="243"/>
      <c r="H15" s="18">
        <v>42903</v>
      </c>
      <c r="I15" s="70"/>
      <c r="J15" s="316"/>
      <c r="K15" s="401"/>
      <c r="L15" s="401"/>
      <c r="M15" s="317"/>
      <c r="P15" s="93"/>
    </row>
    <row r="16" spans="1:23" ht="21" customHeight="1">
      <c r="A16" s="359"/>
      <c r="B16" s="425"/>
      <c r="C16" s="229"/>
      <c r="D16" s="230"/>
      <c r="E16" s="224"/>
      <c r="F16" s="243"/>
      <c r="G16" s="243"/>
      <c r="H16" s="18">
        <v>42904</v>
      </c>
      <c r="I16" s="70"/>
      <c r="J16" s="318"/>
      <c r="K16" s="402"/>
      <c r="L16" s="402"/>
      <c r="M16" s="319"/>
      <c r="P16" s="93"/>
    </row>
    <row r="17" spans="1:13" ht="21" customHeight="1">
      <c r="A17" s="359">
        <v>4</v>
      </c>
      <c r="B17" s="463"/>
      <c r="C17" s="219" t="s">
        <v>166</v>
      </c>
      <c r="D17" s="220"/>
      <c r="E17" s="223"/>
      <c r="F17" s="243"/>
      <c r="G17" s="243"/>
      <c r="H17" s="18">
        <v>42903</v>
      </c>
      <c r="I17" s="70"/>
      <c r="J17" s="316"/>
      <c r="K17" s="401"/>
      <c r="L17" s="401"/>
      <c r="M17" s="317"/>
    </row>
    <row r="18" spans="1:13" ht="21" customHeight="1">
      <c r="A18" s="359"/>
      <c r="B18" s="425"/>
      <c r="C18" s="229"/>
      <c r="D18" s="230"/>
      <c r="E18" s="224"/>
      <c r="F18" s="243"/>
      <c r="G18" s="243"/>
      <c r="H18" s="18">
        <v>42904</v>
      </c>
      <c r="I18" s="70"/>
      <c r="J18" s="318"/>
      <c r="K18" s="402"/>
      <c r="L18" s="402"/>
      <c r="M18" s="319"/>
    </row>
    <row r="19" spans="1:13" ht="21" customHeight="1">
      <c r="A19" s="359">
        <v>5</v>
      </c>
      <c r="B19" s="463"/>
      <c r="C19" s="219" t="s">
        <v>166</v>
      </c>
      <c r="D19" s="220"/>
      <c r="E19" s="223"/>
      <c r="F19" s="243"/>
      <c r="G19" s="243"/>
      <c r="H19" s="18">
        <v>42903</v>
      </c>
      <c r="I19" s="70"/>
      <c r="J19" s="316"/>
      <c r="K19" s="401"/>
      <c r="L19" s="401"/>
      <c r="M19" s="317"/>
    </row>
    <row r="20" spans="1:13" ht="21" customHeight="1">
      <c r="A20" s="359"/>
      <c r="B20" s="425"/>
      <c r="C20" s="229"/>
      <c r="D20" s="230"/>
      <c r="E20" s="224"/>
      <c r="F20" s="243"/>
      <c r="G20" s="243"/>
      <c r="H20" s="18">
        <v>42904</v>
      </c>
      <c r="I20" s="70"/>
      <c r="J20" s="318"/>
      <c r="K20" s="402"/>
      <c r="L20" s="402"/>
      <c r="M20" s="319"/>
    </row>
    <row r="21" spans="1:13" ht="21" customHeight="1">
      <c r="A21" s="359">
        <v>6</v>
      </c>
      <c r="B21" s="463"/>
      <c r="C21" s="219" t="s">
        <v>166</v>
      </c>
      <c r="D21" s="220"/>
      <c r="E21" s="223"/>
      <c r="F21" s="243"/>
      <c r="G21" s="243"/>
      <c r="H21" s="18">
        <v>42903</v>
      </c>
      <c r="I21" s="70"/>
      <c r="J21" s="316"/>
      <c r="K21" s="401"/>
      <c r="L21" s="401"/>
      <c r="M21" s="317"/>
    </row>
    <row r="22" spans="1:13" ht="21" customHeight="1">
      <c r="A22" s="359"/>
      <c r="B22" s="425"/>
      <c r="C22" s="229"/>
      <c r="D22" s="230"/>
      <c r="E22" s="224"/>
      <c r="F22" s="243"/>
      <c r="G22" s="243"/>
      <c r="H22" s="18">
        <v>42904</v>
      </c>
      <c r="I22" s="70"/>
      <c r="J22" s="318"/>
      <c r="K22" s="402"/>
      <c r="L22" s="402"/>
      <c r="M22" s="319"/>
    </row>
    <row r="23" spans="1:13" ht="21" customHeight="1">
      <c r="A23" s="359">
        <v>7</v>
      </c>
      <c r="B23" s="463"/>
      <c r="C23" s="219" t="s">
        <v>166</v>
      </c>
      <c r="D23" s="220"/>
      <c r="E23" s="223"/>
      <c r="F23" s="243"/>
      <c r="G23" s="243"/>
      <c r="H23" s="18">
        <v>42903</v>
      </c>
      <c r="I23" s="70"/>
      <c r="J23" s="316"/>
      <c r="K23" s="401"/>
      <c r="L23" s="401"/>
      <c r="M23" s="317"/>
    </row>
    <row r="24" spans="1:13" ht="21" customHeight="1">
      <c r="A24" s="359"/>
      <c r="B24" s="425"/>
      <c r="C24" s="229"/>
      <c r="D24" s="230"/>
      <c r="E24" s="224"/>
      <c r="F24" s="243"/>
      <c r="G24" s="243"/>
      <c r="H24" s="18">
        <v>42904</v>
      </c>
      <c r="I24" s="70"/>
      <c r="J24" s="318"/>
      <c r="K24" s="402"/>
      <c r="L24" s="402"/>
      <c r="M24" s="319"/>
    </row>
    <row r="25" spans="1:13" ht="21" customHeight="1">
      <c r="A25" s="359">
        <v>8</v>
      </c>
      <c r="B25" s="463"/>
      <c r="C25" s="219" t="s">
        <v>166</v>
      </c>
      <c r="D25" s="220"/>
      <c r="E25" s="223"/>
      <c r="F25" s="243"/>
      <c r="G25" s="243"/>
      <c r="H25" s="18">
        <v>42903</v>
      </c>
      <c r="I25" s="70"/>
      <c r="J25" s="316"/>
      <c r="K25" s="401"/>
      <c r="L25" s="401"/>
      <c r="M25" s="317"/>
    </row>
    <row r="26" spans="1:13" ht="21" customHeight="1">
      <c r="A26" s="359"/>
      <c r="B26" s="425"/>
      <c r="C26" s="229"/>
      <c r="D26" s="230"/>
      <c r="E26" s="224"/>
      <c r="F26" s="243"/>
      <c r="G26" s="243"/>
      <c r="H26" s="18">
        <v>42904</v>
      </c>
      <c r="I26" s="70"/>
      <c r="J26" s="318"/>
      <c r="K26" s="402"/>
      <c r="L26" s="402"/>
      <c r="M26" s="319"/>
    </row>
    <row r="27" spans="1:13" ht="21" customHeight="1">
      <c r="A27" s="359">
        <v>9</v>
      </c>
      <c r="B27" s="463"/>
      <c r="C27" s="219" t="s">
        <v>166</v>
      </c>
      <c r="D27" s="220"/>
      <c r="E27" s="223"/>
      <c r="F27" s="243"/>
      <c r="G27" s="243"/>
      <c r="H27" s="18">
        <v>42903</v>
      </c>
      <c r="I27" s="70"/>
      <c r="J27" s="316"/>
      <c r="K27" s="401"/>
      <c r="L27" s="401"/>
      <c r="M27" s="317"/>
    </row>
    <row r="28" spans="1:13" ht="21" customHeight="1">
      <c r="A28" s="359"/>
      <c r="B28" s="425"/>
      <c r="C28" s="229"/>
      <c r="D28" s="230"/>
      <c r="E28" s="224"/>
      <c r="F28" s="243"/>
      <c r="G28" s="243"/>
      <c r="H28" s="18">
        <v>42904</v>
      </c>
      <c r="I28" s="70"/>
      <c r="J28" s="318"/>
      <c r="K28" s="402"/>
      <c r="L28" s="402"/>
      <c r="M28" s="319"/>
    </row>
    <row r="29" spans="1:13" ht="21" customHeight="1">
      <c r="A29" s="359">
        <v>10</v>
      </c>
      <c r="B29" s="463"/>
      <c r="C29" s="219" t="s">
        <v>166</v>
      </c>
      <c r="D29" s="220"/>
      <c r="E29" s="223"/>
      <c r="F29" s="243"/>
      <c r="G29" s="243"/>
      <c r="H29" s="18">
        <v>42903</v>
      </c>
      <c r="I29" s="70"/>
      <c r="J29" s="316"/>
      <c r="K29" s="401"/>
      <c r="L29" s="401"/>
      <c r="M29" s="317"/>
    </row>
    <row r="30" spans="1:13" ht="21" customHeight="1">
      <c r="A30" s="359"/>
      <c r="B30" s="425"/>
      <c r="C30" s="229"/>
      <c r="D30" s="230"/>
      <c r="E30" s="224"/>
      <c r="F30" s="243"/>
      <c r="G30" s="243"/>
      <c r="H30" s="18">
        <v>42904</v>
      </c>
      <c r="I30" s="70"/>
      <c r="J30" s="318"/>
      <c r="K30" s="402"/>
      <c r="L30" s="402"/>
      <c r="M30" s="319"/>
    </row>
    <row r="31" spans="1:13" ht="21" customHeight="1">
      <c r="A31" s="359">
        <v>11</v>
      </c>
      <c r="B31" s="463"/>
      <c r="C31" s="219" t="s">
        <v>166</v>
      </c>
      <c r="D31" s="220"/>
      <c r="E31" s="223"/>
      <c r="F31" s="243"/>
      <c r="G31" s="243"/>
      <c r="H31" s="18">
        <v>42903</v>
      </c>
      <c r="I31" s="70"/>
      <c r="J31" s="316"/>
      <c r="K31" s="401"/>
      <c r="L31" s="401"/>
      <c r="M31" s="317"/>
    </row>
    <row r="32" spans="1:13" ht="21" customHeight="1">
      <c r="A32" s="359"/>
      <c r="B32" s="425"/>
      <c r="C32" s="229"/>
      <c r="D32" s="230"/>
      <c r="E32" s="224"/>
      <c r="F32" s="243"/>
      <c r="G32" s="243"/>
      <c r="H32" s="18">
        <v>42904</v>
      </c>
      <c r="I32" s="70"/>
      <c r="J32" s="318"/>
      <c r="K32" s="402"/>
      <c r="L32" s="402"/>
      <c r="M32" s="319"/>
    </row>
    <row r="33" spans="1:23" ht="21" customHeight="1">
      <c r="A33" s="359">
        <v>12</v>
      </c>
      <c r="B33" s="463"/>
      <c r="C33" s="219" t="s">
        <v>166</v>
      </c>
      <c r="D33" s="220"/>
      <c r="E33" s="223"/>
      <c r="F33" s="243"/>
      <c r="G33" s="243"/>
      <c r="H33" s="18">
        <v>42903</v>
      </c>
      <c r="I33" s="70"/>
      <c r="J33" s="316"/>
      <c r="K33" s="401"/>
      <c r="L33" s="401"/>
      <c r="M33" s="317"/>
    </row>
    <row r="34" spans="1:23" ht="21" customHeight="1">
      <c r="A34" s="359"/>
      <c r="B34" s="425"/>
      <c r="C34" s="229"/>
      <c r="D34" s="230"/>
      <c r="E34" s="224"/>
      <c r="F34" s="243"/>
      <c r="G34" s="243"/>
      <c r="H34" s="18">
        <v>42904</v>
      </c>
      <c r="I34" s="70"/>
      <c r="J34" s="318"/>
      <c r="K34" s="402"/>
      <c r="L34" s="402"/>
      <c r="M34" s="319"/>
    </row>
    <row r="35" spans="1:23" ht="21" customHeight="1">
      <c r="A35" s="359">
        <v>13</v>
      </c>
      <c r="B35" s="463"/>
      <c r="C35" s="219" t="s">
        <v>166</v>
      </c>
      <c r="D35" s="220"/>
      <c r="E35" s="223"/>
      <c r="F35" s="243"/>
      <c r="G35" s="243"/>
      <c r="H35" s="18">
        <v>42903</v>
      </c>
      <c r="I35" s="70"/>
      <c r="J35" s="316"/>
      <c r="K35" s="401"/>
      <c r="L35" s="401"/>
      <c r="M35" s="317"/>
    </row>
    <row r="36" spans="1:23" ht="21" customHeight="1">
      <c r="A36" s="359"/>
      <c r="B36" s="425"/>
      <c r="C36" s="229"/>
      <c r="D36" s="230"/>
      <c r="E36" s="224"/>
      <c r="F36" s="243"/>
      <c r="G36" s="243"/>
      <c r="H36" s="18">
        <v>42904</v>
      </c>
      <c r="I36" s="70"/>
      <c r="J36" s="318"/>
      <c r="K36" s="402"/>
      <c r="L36" s="402"/>
      <c r="M36" s="319"/>
    </row>
    <row r="37" spans="1:23" ht="21" customHeight="1">
      <c r="A37" s="359">
        <v>14</v>
      </c>
      <c r="B37" s="463"/>
      <c r="C37" s="219" t="s">
        <v>166</v>
      </c>
      <c r="D37" s="220"/>
      <c r="E37" s="223"/>
      <c r="F37" s="243"/>
      <c r="G37" s="243"/>
      <c r="H37" s="18">
        <v>42903</v>
      </c>
      <c r="I37" s="70"/>
      <c r="J37" s="316"/>
      <c r="K37" s="401"/>
      <c r="L37" s="401"/>
      <c r="M37" s="317"/>
    </row>
    <row r="38" spans="1:23" ht="21" customHeight="1">
      <c r="A38" s="359"/>
      <c r="B38" s="425"/>
      <c r="C38" s="229"/>
      <c r="D38" s="230"/>
      <c r="E38" s="224"/>
      <c r="F38" s="243"/>
      <c r="G38" s="243"/>
      <c r="H38" s="18">
        <v>42904</v>
      </c>
      <c r="I38" s="70"/>
      <c r="J38" s="318"/>
      <c r="K38" s="402"/>
      <c r="L38" s="402"/>
      <c r="M38" s="319"/>
    </row>
    <row r="39" spans="1:23" ht="21" customHeight="1">
      <c r="A39" s="359">
        <v>15</v>
      </c>
      <c r="B39" s="463"/>
      <c r="C39" s="219" t="s">
        <v>166</v>
      </c>
      <c r="D39" s="220"/>
      <c r="E39" s="223"/>
      <c r="F39" s="243"/>
      <c r="G39" s="243"/>
      <c r="H39" s="18">
        <v>42903</v>
      </c>
      <c r="I39" s="70"/>
      <c r="J39" s="316"/>
      <c r="K39" s="401"/>
      <c r="L39" s="401"/>
      <c r="M39" s="317"/>
    </row>
    <row r="40" spans="1:23" ht="21" customHeight="1" thickBot="1">
      <c r="A40" s="374"/>
      <c r="B40" s="471"/>
      <c r="C40" s="340"/>
      <c r="D40" s="355"/>
      <c r="E40" s="224"/>
      <c r="F40" s="362"/>
      <c r="G40" s="362"/>
      <c r="H40" s="18">
        <v>42904</v>
      </c>
      <c r="I40" s="77"/>
      <c r="J40" s="464"/>
      <c r="K40" s="465"/>
      <c r="L40" s="465"/>
      <c r="M40" s="466"/>
    </row>
    <row r="41" spans="1:23" ht="8.25" customHeight="1" thickBot="1"/>
    <row r="42" spans="1:23" ht="18" customHeight="1">
      <c r="A42" s="376" t="s">
        <v>34</v>
      </c>
      <c r="B42" s="354" t="s">
        <v>87</v>
      </c>
      <c r="C42" s="354"/>
      <c r="D42" s="112"/>
      <c r="E42" s="469">
        <f>9000*D42</f>
        <v>0</v>
      </c>
      <c r="F42" s="469"/>
      <c r="G42" s="469"/>
      <c r="H42" s="239" t="s">
        <v>71</v>
      </c>
      <c r="I42" s="308">
        <f>E42+E43+G44</f>
        <v>0</v>
      </c>
      <c r="J42" s="309"/>
      <c r="K42" s="309"/>
      <c r="L42" s="309"/>
      <c r="M42" s="310"/>
    </row>
    <row r="43" spans="1:23" ht="18" customHeight="1">
      <c r="A43" s="468"/>
      <c r="B43" s="324" t="s">
        <v>94</v>
      </c>
      <c r="C43" s="325"/>
      <c r="D43" s="113"/>
      <c r="E43" s="467">
        <f>7500*D43</f>
        <v>0</v>
      </c>
      <c r="F43" s="467"/>
      <c r="G43" s="467"/>
      <c r="H43" s="470"/>
      <c r="I43" s="290"/>
      <c r="J43" s="311"/>
      <c r="K43" s="311"/>
      <c r="L43" s="311"/>
      <c r="M43" s="312"/>
    </row>
    <row r="44" spans="1:23" ht="18" customHeight="1" thickBot="1">
      <c r="A44" s="374"/>
      <c r="B44" s="334" t="s">
        <v>183</v>
      </c>
      <c r="C44" s="334"/>
      <c r="D44" s="118"/>
      <c r="E44" s="21" t="s">
        <v>179</v>
      </c>
      <c r="F44" s="118"/>
      <c r="G44" s="22">
        <f>1000*(D44+F44)</f>
        <v>0</v>
      </c>
      <c r="H44" s="356"/>
      <c r="I44" s="313"/>
      <c r="J44" s="314"/>
      <c r="K44" s="314"/>
      <c r="L44" s="314"/>
      <c r="M44" s="315"/>
    </row>
    <row r="45" spans="1:23" s="1" customFormat="1" ht="21" customHeight="1">
      <c r="A45" s="7" t="s">
        <v>85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9"/>
      <c r="O45" s="99"/>
      <c r="P45" s="99"/>
      <c r="Q45" s="99"/>
      <c r="R45" s="99"/>
      <c r="S45" s="99"/>
      <c r="T45" s="99"/>
      <c r="U45" s="99"/>
      <c r="V45" s="99"/>
      <c r="W45" s="481"/>
    </row>
  </sheetData>
  <mergeCells count="153">
    <mergeCell ref="A1:M1"/>
    <mergeCell ref="A2:M2"/>
    <mergeCell ref="A3:B3"/>
    <mergeCell ref="C3:M3"/>
    <mergeCell ref="A4:B4"/>
    <mergeCell ref="C4:F4"/>
    <mergeCell ref="G4:H4"/>
    <mergeCell ref="I4:L4"/>
    <mergeCell ref="A7:B7"/>
    <mergeCell ref="C7:M7"/>
    <mergeCell ref="A8:B8"/>
    <mergeCell ref="C8:F8"/>
    <mergeCell ref="G8:H8"/>
    <mergeCell ref="I8:M8"/>
    <mergeCell ref="A5:B5"/>
    <mergeCell ref="C5:E5"/>
    <mergeCell ref="G5:H5"/>
    <mergeCell ref="I5:L5"/>
    <mergeCell ref="A6:B6"/>
    <mergeCell ref="C6:F6"/>
    <mergeCell ref="G6:H6"/>
    <mergeCell ref="I6:M6"/>
    <mergeCell ref="C12:D12"/>
    <mergeCell ref="A13:A14"/>
    <mergeCell ref="B13:B14"/>
    <mergeCell ref="C13:D13"/>
    <mergeCell ref="E13:E14"/>
    <mergeCell ref="F13:F14"/>
    <mergeCell ref="C10:D10"/>
    <mergeCell ref="H10:I10"/>
    <mergeCell ref="J10:M10"/>
    <mergeCell ref="A11:A12"/>
    <mergeCell ref="B11:B12"/>
    <mergeCell ref="C11:D11"/>
    <mergeCell ref="E11:E12"/>
    <mergeCell ref="F11:F12"/>
    <mergeCell ref="G11:G12"/>
    <mergeCell ref="J11:M12"/>
    <mergeCell ref="C16:D16"/>
    <mergeCell ref="A17:A18"/>
    <mergeCell ref="B17:B18"/>
    <mergeCell ref="C17:D17"/>
    <mergeCell ref="E17:E18"/>
    <mergeCell ref="F17:F18"/>
    <mergeCell ref="G13:G14"/>
    <mergeCell ref="J13:M14"/>
    <mergeCell ref="C14:D14"/>
    <mergeCell ref="A15:A16"/>
    <mergeCell ref="B15:B16"/>
    <mergeCell ref="C15:D15"/>
    <mergeCell ref="E15:E16"/>
    <mergeCell ref="F15:F16"/>
    <mergeCell ref="G15:G16"/>
    <mergeCell ref="J15:M16"/>
    <mergeCell ref="C20:D20"/>
    <mergeCell ref="A21:A22"/>
    <mergeCell ref="B21:B22"/>
    <mergeCell ref="C21:D21"/>
    <mergeCell ref="E21:E22"/>
    <mergeCell ref="F21:F22"/>
    <mergeCell ref="G17:G18"/>
    <mergeCell ref="J17:M18"/>
    <mergeCell ref="C18:D18"/>
    <mergeCell ref="A19:A20"/>
    <mergeCell ref="B19:B20"/>
    <mergeCell ref="C19:D19"/>
    <mergeCell ref="E19:E20"/>
    <mergeCell ref="F19:F20"/>
    <mergeCell ref="G19:G20"/>
    <mergeCell ref="J19:M20"/>
    <mergeCell ref="C24:D24"/>
    <mergeCell ref="A25:A26"/>
    <mergeCell ref="B25:B26"/>
    <mergeCell ref="C25:D25"/>
    <mergeCell ref="E25:E26"/>
    <mergeCell ref="F25:F26"/>
    <mergeCell ref="G21:G22"/>
    <mergeCell ref="J21:M22"/>
    <mergeCell ref="C22:D22"/>
    <mergeCell ref="A23:A24"/>
    <mergeCell ref="B23:B24"/>
    <mergeCell ref="C23:D23"/>
    <mergeCell ref="E23:E24"/>
    <mergeCell ref="F23:F24"/>
    <mergeCell ref="G23:G24"/>
    <mergeCell ref="J23:M24"/>
    <mergeCell ref="C28:D28"/>
    <mergeCell ref="A29:A30"/>
    <mergeCell ref="B29:B30"/>
    <mergeCell ref="C29:D29"/>
    <mergeCell ref="E29:E30"/>
    <mergeCell ref="F29:F30"/>
    <mergeCell ref="G25:G26"/>
    <mergeCell ref="J25:M26"/>
    <mergeCell ref="C26:D26"/>
    <mergeCell ref="A27:A28"/>
    <mergeCell ref="B27:B28"/>
    <mergeCell ref="C27:D27"/>
    <mergeCell ref="E27:E28"/>
    <mergeCell ref="F27:F28"/>
    <mergeCell ref="G27:G28"/>
    <mergeCell ref="J27:M28"/>
    <mergeCell ref="C32:D32"/>
    <mergeCell ref="A33:A34"/>
    <mergeCell ref="B33:B34"/>
    <mergeCell ref="C33:D33"/>
    <mergeCell ref="E33:E34"/>
    <mergeCell ref="F33:F34"/>
    <mergeCell ref="G29:G30"/>
    <mergeCell ref="J29:M30"/>
    <mergeCell ref="C30:D30"/>
    <mergeCell ref="A31:A32"/>
    <mergeCell ref="B31:B32"/>
    <mergeCell ref="C31:D31"/>
    <mergeCell ref="E31:E32"/>
    <mergeCell ref="F31:F32"/>
    <mergeCell ref="G31:G32"/>
    <mergeCell ref="J31:M32"/>
    <mergeCell ref="C36:D36"/>
    <mergeCell ref="A37:A38"/>
    <mergeCell ref="B37:B38"/>
    <mergeCell ref="C37:D37"/>
    <mergeCell ref="E37:E38"/>
    <mergeCell ref="F37:F38"/>
    <mergeCell ref="G33:G34"/>
    <mergeCell ref="J33:M34"/>
    <mergeCell ref="C34:D34"/>
    <mergeCell ref="A35:A36"/>
    <mergeCell ref="B35:B36"/>
    <mergeCell ref="C35:D35"/>
    <mergeCell ref="E35:E36"/>
    <mergeCell ref="F35:F36"/>
    <mergeCell ref="G35:G36"/>
    <mergeCell ref="J35:M36"/>
    <mergeCell ref="G37:G38"/>
    <mergeCell ref="J37:M38"/>
    <mergeCell ref="C38:D38"/>
    <mergeCell ref="A39:A40"/>
    <mergeCell ref="B39:B40"/>
    <mergeCell ref="C39:D39"/>
    <mergeCell ref="E39:E40"/>
    <mergeCell ref="F39:F40"/>
    <mergeCell ref="G39:G40"/>
    <mergeCell ref="J39:M40"/>
    <mergeCell ref="C40:D40"/>
    <mergeCell ref="A42:A44"/>
    <mergeCell ref="B42:C42"/>
    <mergeCell ref="E42:G42"/>
    <mergeCell ref="H42:H44"/>
    <mergeCell ref="I42:M44"/>
    <mergeCell ref="B43:C43"/>
    <mergeCell ref="E43:G43"/>
    <mergeCell ref="B44:C44"/>
  </mergeCells>
  <phoneticPr fontId="2"/>
  <conditionalFormatting sqref="C4:F4 C6:F6 I6:M6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C3:M3">
      <formula1>$P$2:$P$8</formula1>
    </dataValidation>
    <dataValidation type="whole" imeMode="off" operator="greaterThan" allowBlank="1" showInputMessage="1" showErrorMessage="1" sqref="I11:I40">
      <formula1>-1</formula1>
    </dataValidation>
    <dataValidation type="list" allowBlank="1" showInputMessage="1" showErrorMessage="1" prompt="▼をクリックして選んでください。" sqref="F11:G40">
      <formula1>$N$11</formula1>
    </dataValidation>
  </dataValidations>
  <pageMargins left="0.59055118110236227" right="0.39370078740157483" top="0.59055118110236227" bottom="0.59055118110236227" header="0.39370078740157483" footer="0.39370078740157483"/>
  <pageSetup paperSize="9" scale="9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50"/>
  <sheetViews>
    <sheetView showGridLines="0" zoomScaleNormal="100" workbookViewId="0">
      <selection activeCell="D3" sqref="D3:M3"/>
    </sheetView>
  </sheetViews>
  <sheetFormatPr defaultRowHeight="14.2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99" customWidth="1"/>
    <col min="16" max="16" width="8" style="99" customWidth="1"/>
    <col min="17" max="17" width="3" style="99" customWidth="1"/>
    <col min="18" max="18" width="5.5" style="99" customWidth="1"/>
    <col min="19" max="19" width="4.375" style="99" customWidth="1"/>
    <col min="20" max="20" width="4.75" style="99" customWidth="1"/>
    <col min="21" max="21" width="9" style="99"/>
    <col min="22" max="16384" width="9" style="1"/>
  </cols>
  <sheetData>
    <row r="1" spans="1:20" ht="18.75">
      <c r="A1" s="236" t="s">
        <v>167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0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0" ht="18" customHeight="1">
      <c r="A3" s="238" t="s">
        <v>1</v>
      </c>
      <c r="B3" s="239"/>
      <c r="C3" s="239"/>
      <c r="D3" s="240" t="s">
        <v>154</v>
      </c>
      <c r="E3" s="241"/>
      <c r="F3" s="241"/>
      <c r="G3" s="241"/>
      <c r="H3" s="241"/>
      <c r="I3" s="241"/>
      <c r="J3" s="241"/>
      <c r="K3" s="241"/>
      <c r="L3" s="241"/>
      <c r="M3" s="242"/>
      <c r="O3" s="94" t="s">
        <v>45</v>
      </c>
      <c r="P3" s="94" t="s">
        <v>130</v>
      </c>
      <c r="Q3" s="94" t="s">
        <v>128</v>
      </c>
      <c r="R3" s="94" t="s">
        <v>129</v>
      </c>
      <c r="S3" s="94" t="s">
        <v>131</v>
      </c>
      <c r="T3" s="94" t="s">
        <v>22</v>
      </c>
    </row>
    <row r="4" spans="1:20" ht="28.5" customHeight="1">
      <c r="A4" s="199" t="s">
        <v>2</v>
      </c>
      <c r="B4" s="243"/>
      <c r="C4" s="244"/>
      <c r="D4" s="245" t="str">
        <f>IF(D3="","",VLOOKUP(D3,$O4:$T9,2,0))</f>
        <v xml:space="preserve"> </v>
      </c>
      <c r="E4" s="246"/>
      <c r="F4" s="246"/>
      <c r="G4" s="247"/>
      <c r="H4" s="73" t="s">
        <v>22</v>
      </c>
      <c r="I4" s="201" t="str">
        <f>IF(D3="","",VLOOKUP(D3,$O4:$T9,6,0))</f>
        <v xml:space="preserve"> </v>
      </c>
      <c r="J4" s="202"/>
      <c r="K4" s="202"/>
      <c r="L4" s="202"/>
      <c r="M4" s="17" t="s">
        <v>57</v>
      </c>
      <c r="O4" s="94" t="s">
        <v>155</v>
      </c>
      <c r="P4" s="95" t="s">
        <v>150</v>
      </c>
      <c r="Q4" s="94" t="s">
        <v>150</v>
      </c>
      <c r="R4" s="94" t="s">
        <v>150</v>
      </c>
      <c r="S4" s="94" t="s">
        <v>152</v>
      </c>
      <c r="T4" s="94" t="s">
        <v>150</v>
      </c>
    </row>
    <row r="5" spans="1:20" ht="28.5" customHeight="1">
      <c r="A5" s="199" t="s">
        <v>3</v>
      </c>
      <c r="B5" s="200"/>
      <c r="C5" s="200"/>
      <c r="D5" s="201" t="str">
        <f>IF(D3="","",VLOOKUP(D3,$O4:$T9,5,0))</f>
        <v xml:space="preserve"> </v>
      </c>
      <c r="E5" s="202"/>
      <c r="F5" s="202"/>
      <c r="G5" s="72" t="s">
        <v>57</v>
      </c>
      <c r="H5" s="73" t="s">
        <v>23</v>
      </c>
      <c r="I5" s="201"/>
      <c r="J5" s="202"/>
      <c r="K5" s="202"/>
      <c r="L5" s="202"/>
      <c r="M5" s="17" t="s">
        <v>57</v>
      </c>
      <c r="O5" s="94" t="s">
        <v>107</v>
      </c>
      <c r="P5" s="95" t="s">
        <v>113</v>
      </c>
      <c r="Q5" s="94" t="s">
        <v>50</v>
      </c>
      <c r="R5" s="94" t="s">
        <v>51</v>
      </c>
      <c r="S5" s="94" t="s">
        <v>118</v>
      </c>
      <c r="T5" s="94" t="s">
        <v>114</v>
      </c>
    </row>
    <row r="6" spans="1:20" ht="17.25">
      <c r="A6" s="203" t="s">
        <v>4</v>
      </c>
      <c r="B6" s="204"/>
      <c r="C6" s="204"/>
      <c r="D6" s="205" t="str">
        <f>IF(D3="","",VLOOKUP(D3,$O4:$T9,3,0))</f>
        <v xml:space="preserve"> </v>
      </c>
      <c r="E6" s="206"/>
      <c r="F6" s="206"/>
      <c r="G6" s="207"/>
      <c r="H6" s="13" t="s">
        <v>5</v>
      </c>
      <c r="I6" s="205" t="str">
        <f>IF(D3="","",VLOOKUP(D3,$O4:$T9,4,0))</f>
        <v xml:space="preserve"> </v>
      </c>
      <c r="J6" s="206"/>
      <c r="K6" s="206"/>
      <c r="L6" s="206"/>
      <c r="M6" s="208"/>
      <c r="O6" s="94" t="s">
        <v>108</v>
      </c>
      <c r="P6" s="95" t="s">
        <v>47</v>
      </c>
      <c r="Q6" s="94" t="s">
        <v>52</v>
      </c>
      <c r="R6" s="94" t="s">
        <v>53</v>
      </c>
      <c r="S6" s="94" t="s">
        <v>119</v>
      </c>
      <c r="T6" s="94" t="s">
        <v>169</v>
      </c>
    </row>
    <row r="7" spans="1:20" ht="22.5" customHeight="1">
      <c r="A7" s="209"/>
      <c r="B7" s="250"/>
      <c r="C7" s="251"/>
      <c r="D7" s="255" t="s">
        <v>24</v>
      </c>
      <c r="E7" s="256"/>
      <c r="F7" s="257"/>
      <c r="G7" s="258"/>
      <c r="H7" s="258"/>
      <c r="I7" s="258"/>
      <c r="J7" s="258"/>
      <c r="K7" s="258"/>
      <c r="L7" s="258"/>
      <c r="M7" s="259"/>
      <c r="O7" s="94" t="s">
        <v>109</v>
      </c>
      <c r="P7" s="95" t="s">
        <v>124</v>
      </c>
      <c r="Q7" s="94" t="s">
        <v>46</v>
      </c>
      <c r="R7" s="94" t="s">
        <v>132</v>
      </c>
      <c r="S7" s="94" t="s">
        <v>120</v>
      </c>
      <c r="T7" s="94" t="s">
        <v>170</v>
      </c>
    </row>
    <row r="8" spans="1:20" ht="18" customHeight="1">
      <c r="A8" s="252"/>
      <c r="B8" s="253"/>
      <c r="C8" s="254"/>
      <c r="D8" s="260" t="s">
        <v>25</v>
      </c>
      <c r="E8" s="261"/>
      <c r="F8" s="255" t="s">
        <v>26</v>
      </c>
      <c r="G8" s="256"/>
      <c r="H8" s="70" t="s">
        <v>27</v>
      </c>
      <c r="I8" s="70" t="s">
        <v>28</v>
      </c>
      <c r="J8" s="255" t="s">
        <v>0</v>
      </c>
      <c r="K8" s="256"/>
      <c r="L8" s="255" t="s">
        <v>29</v>
      </c>
      <c r="M8" s="262"/>
      <c r="O8" s="94" t="s">
        <v>110</v>
      </c>
      <c r="P8" s="95" t="s">
        <v>127</v>
      </c>
      <c r="Q8" s="94" t="s">
        <v>48</v>
      </c>
      <c r="R8" s="94" t="s">
        <v>49</v>
      </c>
      <c r="S8" s="94" t="s">
        <v>121</v>
      </c>
      <c r="T8" s="94" t="s">
        <v>115</v>
      </c>
    </row>
    <row r="9" spans="1:20" ht="20.25" customHeight="1">
      <c r="A9" s="209" t="s">
        <v>30</v>
      </c>
      <c r="B9" s="210"/>
      <c r="C9" s="211"/>
      <c r="D9" s="215"/>
      <c r="E9" s="216"/>
      <c r="F9" s="219" t="s">
        <v>158</v>
      </c>
      <c r="G9" s="220"/>
      <c r="H9" s="221"/>
      <c r="I9" s="223"/>
      <c r="J9" s="18">
        <v>42903</v>
      </c>
      <c r="K9" s="70"/>
      <c r="L9" s="379"/>
      <c r="M9" s="380"/>
      <c r="O9" s="94" t="s">
        <v>111</v>
      </c>
      <c r="P9" s="95" t="s">
        <v>126</v>
      </c>
      <c r="Q9" s="94" t="s">
        <v>56</v>
      </c>
      <c r="R9" s="94" t="s">
        <v>56</v>
      </c>
      <c r="S9" s="94" t="s">
        <v>122</v>
      </c>
      <c r="T9" s="94" t="s">
        <v>116</v>
      </c>
    </row>
    <row r="10" spans="1:20" ht="20.25" customHeight="1">
      <c r="A10" s="231"/>
      <c r="B10" s="232"/>
      <c r="C10" s="233"/>
      <c r="D10" s="234"/>
      <c r="E10" s="235"/>
      <c r="F10" s="229"/>
      <c r="G10" s="230"/>
      <c r="H10" s="222"/>
      <c r="I10" s="224"/>
      <c r="J10" s="18">
        <v>42904</v>
      </c>
      <c r="K10" s="70"/>
      <c r="L10" s="381"/>
      <c r="M10" s="382"/>
      <c r="O10" s="94" t="s">
        <v>112</v>
      </c>
      <c r="P10" s="95" t="s">
        <v>125</v>
      </c>
      <c r="Q10" s="94" t="s">
        <v>54</v>
      </c>
      <c r="R10" s="94" t="s">
        <v>55</v>
      </c>
      <c r="S10" s="94" t="s">
        <v>123</v>
      </c>
      <c r="T10" s="94" t="s">
        <v>117</v>
      </c>
    </row>
    <row r="11" spans="1:20" ht="20.25" customHeight="1">
      <c r="A11" s="209" t="s">
        <v>10</v>
      </c>
      <c r="B11" s="210"/>
      <c r="C11" s="211"/>
      <c r="D11" s="215"/>
      <c r="E11" s="216"/>
      <c r="F11" s="219" t="s">
        <v>158</v>
      </c>
      <c r="G11" s="220"/>
      <c r="H11" s="221"/>
      <c r="I11" s="223"/>
      <c r="J11" s="18">
        <v>42903</v>
      </c>
      <c r="K11" s="70"/>
      <c r="L11" s="379"/>
      <c r="M11" s="380"/>
    </row>
    <row r="12" spans="1:20" ht="20.25" customHeight="1">
      <c r="A12" s="231"/>
      <c r="B12" s="232"/>
      <c r="C12" s="233"/>
      <c r="D12" s="234"/>
      <c r="E12" s="235"/>
      <c r="F12" s="229"/>
      <c r="G12" s="230"/>
      <c r="H12" s="222"/>
      <c r="I12" s="224"/>
      <c r="J12" s="18">
        <v>42904</v>
      </c>
      <c r="K12" s="70"/>
      <c r="L12" s="381"/>
      <c r="M12" s="382"/>
    </row>
    <row r="13" spans="1:20" ht="20.25" customHeight="1">
      <c r="A13" s="209" t="s">
        <v>11</v>
      </c>
      <c r="B13" s="210"/>
      <c r="C13" s="211"/>
      <c r="D13" s="215"/>
      <c r="E13" s="216"/>
      <c r="F13" s="219" t="s">
        <v>158</v>
      </c>
      <c r="G13" s="220"/>
      <c r="H13" s="221"/>
      <c r="I13" s="223"/>
      <c r="J13" s="18">
        <v>42903</v>
      </c>
      <c r="K13" s="70"/>
      <c r="L13" s="379"/>
      <c r="M13" s="380"/>
    </row>
    <row r="14" spans="1:20" ht="20.25" customHeight="1" thickBot="1">
      <c r="A14" s="212"/>
      <c r="B14" s="213"/>
      <c r="C14" s="214"/>
      <c r="D14" s="217"/>
      <c r="E14" s="218"/>
      <c r="F14" s="229"/>
      <c r="G14" s="230"/>
      <c r="H14" s="222"/>
      <c r="I14" s="224"/>
      <c r="J14" s="18">
        <v>42904</v>
      </c>
      <c r="K14" s="70"/>
      <c r="L14" s="287"/>
      <c r="M14" s="384"/>
    </row>
    <row r="15" spans="1:20" ht="18" customHeight="1">
      <c r="A15" s="68" t="s">
        <v>8</v>
      </c>
      <c r="B15" s="345" t="s">
        <v>25</v>
      </c>
      <c r="C15" s="385"/>
      <c r="D15" s="346"/>
      <c r="E15" s="75" t="s">
        <v>31</v>
      </c>
      <c r="F15" s="265" t="s">
        <v>33</v>
      </c>
      <c r="G15" s="266"/>
      <c r="H15" s="267"/>
      <c r="I15" s="76" t="s">
        <v>28</v>
      </c>
      <c r="J15" s="265" t="s">
        <v>0</v>
      </c>
      <c r="K15" s="267"/>
      <c r="L15" s="265" t="s">
        <v>29</v>
      </c>
      <c r="M15" s="268"/>
    </row>
    <row r="16" spans="1:20" ht="20.25" customHeight="1">
      <c r="A16" s="199">
        <v>1</v>
      </c>
      <c r="B16" s="386"/>
      <c r="C16" s="387"/>
      <c r="D16" s="388"/>
      <c r="E16" s="383"/>
      <c r="F16" s="219" t="s">
        <v>158</v>
      </c>
      <c r="G16" s="271"/>
      <c r="H16" s="220"/>
      <c r="I16" s="223"/>
      <c r="J16" s="18">
        <v>42903</v>
      </c>
      <c r="K16" s="70"/>
      <c r="L16" s="195"/>
      <c r="M16" s="196"/>
    </row>
    <row r="17" spans="1:15" ht="20.25" customHeight="1">
      <c r="A17" s="199"/>
      <c r="B17" s="389"/>
      <c r="C17" s="390"/>
      <c r="D17" s="391"/>
      <c r="E17" s="383"/>
      <c r="F17" s="248"/>
      <c r="G17" s="272"/>
      <c r="H17" s="273"/>
      <c r="I17" s="224"/>
      <c r="J17" s="18">
        <v>42904</v>
      </c>
      <c r="K17" s="70"/>
      <c r="L17" s="197"/>
      <c r="M17" s="198"/>
    </row>
    <row r="18" spans="1:15" ht="20.25" customHeight="1">
      <c r="A18" s="199">
        <v>2</v>
      </c>
      <c r="B18" s="386"/>
      <c r="C18" s="387"/>
      <c r="D18" s="388"/>
      <c r="E18" s="383"/>
      <c r="F18" s="219" t="s">
        <v>158</v>
      </c>
      <c r="G18" s="271"/>
      <c r="H18" s="220"/>
      <c r="I18" s="223"/>
      <c r="J18" s="18">
        <v>42903</v>
      </c>
      <c r="K18" s="70"/>
      <c r="L18" s="195"/>
      <c r="M18" s="196"/>
    </row>
    <row r="19" spans="1:15" ht="20.25" customHeight="1">
      <c r="A19" s="199"/>
      <c r="B19" s="389"/>
      <c r="C19" s="390"/>
      <c r="D19" s="391"/>
      <c r="E19" s="383"/>
      <c r="F19" s="248"/>
      <c r="G19" s="272"/>
      <c r="H19" s="273"/>
      <c r="I19" s="224"/>
      <c r="J19" s="18">
        <v>42904</v>
      </c>
      <c r="K19" s="70"/>
      <c r="L19" s="197"/>
      <c r="M19" s="198"/>
      <c r="O19" s="99" t="s">
        <v>67</v>
      </c>
    </row>
    <row r="20" spans="1:15" ht="20.25" customHeight="1">
      <c r="A20" s="199">
        <v>3</v>
      </c>
      <c r="B20" s="386"/>
      <c r="C20" s="387"/>
      <c r="D20" s="388"/>
      <c r="E20" s="383"/>
      <c r="F20" s="219" t="s">
        <v>158</v>
      </c>
      <c r="G20" s="271"/>
      <c r="H20" s="220"/>
      <c r="I20" s="223"/>
      <c r="J20" s="18">
        <v>42903</v>
      </c>
      <c r="K20" s="70"/>
      <c r="L20" s="195"/>
      <c r="M20" s="196"/>
      <c r="O20" s="99" t="s">
        <v>62</v>
      </c>
    </row>
    <row r="21" spans="1:15" ht="20.25" customHeight="1">
      <c r="A21" s="199"/>
      <c r="B21" s="389"/>
      <c r="C21" s="390"/>
      <c r="D21" s="391"/>
      <c r="E21" s="383"/>
      <c r="F21" s="248"/>
      <c r="G21" s="272"/>
      <c r="H21" s="273"/>
      <c r="I21" s="224"/>
      <c r="J21" s="18">
        <v>42904</v>
      </c>
      <c r="K21" s="70"/>
      <c r="L21" s="197"/>
      <c r="M21" s="198"/>
      <c r="O21" s="99" t="s">
        <v>11</v>
      </c>
    </row>
    <row r="22" spans="1:15" ht="20.25" customHeight="1">
      <c r="A22" s="199">
        <v>4</v>
      </c>
      <c r="B22" s="386"/>
      <c r="C22" s="387"/>
      <c r="D22" s="388"/>
      <c r="E22" s="383"/>
      <c r="F22" s="219" t="s">
        <v>158</v>
      </c>
      <c r="G22" s="271"/>
      <c r="H22" s="220"/>
      <c r="I22" s="223"/>
      <c r="J22" s="18">
        <v>42903</v>
      </c>
      <c r="K22" s="70"/>
      <c r="L22" s="195"/>
      <c r="M22" s="196"/>
      <c r="O22" s="99" t="s">
        <v>64</v>
      </c>
    </row>
    <row r="23" spans="1:15" ht="20.25" customHeight="1">
      <c r="A23" s="199"/>
      <c r="B23" s="389"/>
      <c r="C23" s="390"/>
      <c r="D23" s="391"/>
      <c r="E23" s="383"/>
      <c r="F23" s="248"/>
      <c r="G23" s="272"/>
      <c r="H23" s="273"/>
      <c r="I23" s="224"/>
      <c r="J23" s="18">
        <v>42904</v>
      </c>
      <c r="K23" s="70"/>
      <c r="L23" s="197"/>
      <c r="M23" s="198"/>
      <c r="O23" s="99" t="s">
        <v>65</v>
      </c>
    </row>
    <row r="24" spans="1:15" ht="20.25" customHeight="1">
      <c r="A24" s="199">
        <v>5</v>
      </c>
      <c r="B24" s="386"/>
      <c r="C24" s="387"/>
      <c r="D24" s="388"/>
      <c r="E24" s="383"/>
      <c r="F24" s="219" t="s">
        <v>158</v>
      </c>
      <c r="G24" s="271"/>
      <c r="H24" s="220"/>
      <c r="I24" s="223"/>
      <c r="J24" s="18">
        <v>42903</v>
      </c>
      <c r="K24" s="70"/>
      <c r="L24" s="195"/>
      <c r="M24" s="196"/>
      <c r="O24" s="99" t="s">
        <v>66</v>
      </c>
    </row>
    <row r="25" spans="1:15" ht="20.25" customHeight="1">
      <c r="A25" s="199"/>
      <c r="B25" s="389"/>
      <c r="C25" s="390"/>
      <c r="D25" s="391"/>
      <c r="E25" s="383"/>
      <c r="F25" s="248"/>
      <c r="G25" s="272"/>
      <c r="H25" s="273"/>
      <c r="I25" s="224"/>
      <c r="J25" s="18">
        <v>42904</v>
      </c>
      <c r="K25" s="70"/>
      <c r="L25" s="197"/>
      <c r="M25" s="198"/>
    </row>
    <row r="26" spans="1:15" ht="20.25" customHeight="1">
      <c r="A26" s="199">
        <v>6</v>
      </c>
      <c r="B26" s="386"/>
      <c r="C26" s="387"/>
      <c r="D26" s="388"/>
      <c r="E26" s="383"/>
      <c r="F26" s="219" t="s">
        <v>158</v>
      </c>
      <c r="G26" s="271"/>
      <c r="H26" s="220"/>
      <c r="I26" s="223"/>
      <c r="J26" s="18">
        <v>42903</v>
      </c>
      <c r="K26" s="70"/>
      <c r="L26" s="195"/>
      <c r="M26" s="196"/>
      <c r="O26" s="99" t="s">
        <v>68</v>
      </c>
    </row>
    <row r="27" spans="1:15" ht="20.25" customHeight="1">
      <c r="A27" s="199"/>
      <c r="B27" s="389"/>
      <c r="C27" s="390"/>
      <c r="D27" s="391"/>
      <c r="E27" s="383"/>
      <c r="F27" s="248"/>
      <c r="G27" s="272"/>
      <c r="H27" s="273"/>
      <c r="I27" s="224"/>
      <c r="J27" s="18">
        <v>42904</v>
      </c>
      <c r="K27" s="70"/>
      <c r="L27" s="197"/>
      <c r="M27" s="198"/>
      <c r="O27" s="99" t="s">
        <v>69</v>
      </c>
    </row>
    <row r="28" spans="1:15" ht="20.25" customHeight="1">
      <c r="A28" s="199">
        <v>7</v>
      </c>
      <c r="B28" s="386"/>
      <c r="C28" s="387"/>
      <c r="D28" s="388"/>
      <c r="E28" s="383"/>
      <c r="F28" s="219" t="s">
        <v>158</v>
      </c>
      <c r="G28" s="271"/>
      <c r="H28" s="220"/>
      <c r="I28" s="223"/>
      <c r="J28" s="18">
        <v>42903</v>
      </c>
      <c r="K28" s="70"/>
      <c r="L28" s="195"/>
      <c r="M28" s="196"/>
    </row>
    <row r="29" spans="1:15" ht="20.25" customHeight="1">
      <c r="A29" s="199"/>
      <c r="B29" s="389"/>
      <c r="C29" s="390"/>
      <c r="D29" s="391"/>
      <c r="E29" s="383"/>
      <c r="F29" s="248"/>
      <c r="G29" s="272"/>
      <c r="H29" s="273"/>
      <c r="I29" s="224"/>
      <c r="J29" s="18">
        <v>42904</v>
      </c>
      <c r="K29" s="70"/>
      <c r="L29" s="197"/>
      <c r="M29" s="198"/>
    </row>
    <row r="30" spans="1:15" ht="20.25" customHeight="1">
      <c r="A30" s="199">
        <v>8</v>
      </c>
      <c r="B30" s="386"/>
      <c r="C30" s="387"/>
      <c r="D30" s="388"/>
      <c r="E30" s="383"/>
      <c r="F30" s="219" t="s">
        <v>158</v>
      </c>
      <c r="G30" s="271"/>
      <c r="H30" s="220"/>
      <c r="I30" s="223"/>
      <c r="J30" s="18">
        <v>42903</v>
      </c>
      <c r="K30" s="70"/>
      <c r="L30" s="195"/>
      <c r="M30" s="196"/>
    </row>
    <row r="31" spans="1:15" ht="20.25" customHeight="1">
      <c r="A31" s="199"/>
      <c r="B31" s="389"/>
      <c r="C31" s="390"/>
      <c r="D31" s="391"/>
      <c r="E31" s="383"/>
      <c r="F31" s="248"/>
      <c r="G31" s="272"/>
      <c r="H31" s="273"/>
      <c r="I31" s="224"/>
      <c r="J31" s="18">
        <v>42904</v>
      </c>
      <c r="K31" s="70"/>
      <c r="L31" s="197"/>
      <c r="M31" s="198"/>
    </row>
    <row r="32" spans="1:15" ht="20.25" customHeight="1">
      <c r="A32" s="199">
        <v>9</v>
      </c>
      <c r="B32" s="386"/>
      <c r="C32" s="387"/>
      <c r="D32" s="388"/>
      <c r="E32" s="383"/>
      <c r="F32" s="219" t="s">
        <v>158</v>
      </c>
      <c r="G32" s="271"/>
      <c r="H32" s="220"/>
      <c r="I32" s="223"/>
      <c r="J32" s="18">
        <v>42903</v>
      </c>
      <c r="K32" s="70"/>
      <c r="L32" s="195"/>
      <c r="M32" s="196"/>
    </row>
    <row r="33" spans="1:13" ht="20.25" customHeight="1">
      <c r="A33" s="199"/>
      <c r="B33" s="389"/>
      <c r="C33" s="390"/>
      <c r="D33" s="391"/>
      <c r="E33" s="383"/>
      <c r="F33" s="248"/>
      <c r="G33" s="272"/>
      <c r="H33" s="273"/>
      <c r="I33" s="224"/>
      <c r="J33" s="18">
        <v>42904</v>
      </c>
      <c r="K33" s="70"/>
      <c r="L33" s="197"/>
      <c r="M33" s="198"/>
    </row>
    <row r="34" spans="1:13" ht="20.25" customHeight="1">
      <c r="A34" s="199">
        <v>10</v>
      </c>
      <c r="B34" s="386"/>
      <c r="C34" s="387"/>
      <c r="D34" s="388"/>
      <c r="E34" s="383"/>
      <c r="F34" s="219" t="s">
        <v>158</v>
      </c>
      <c r="G34" s="271"/>
      <c r="H34" s="220"/>
      <c r="I34" s="223"/>
      <c r="J34" s="18">
        <v>42903</v>
      </c>
      <c r="K34" s="70"/>
      <c r="L34" s="195"/>
      <c r="M34" s="196"/>
    </row>
    <row r="35" spans="1:13" ht="20.25" customHeight="1">
      <c r="A35" s="199"/>
      <c r="B35" s="389"/>
      <c r="C35" s="390"/>
      <c r="D35" s="391"/>
      <c r="E35" s="383"/>
      <c r="F35" s="248"/>
      <c r="G35" s="272"/>
      <c r="H35" s="273"/>
      <c r="I35" s="224"/>
      <c r="J35" s="18">
        <v>42904</v>
      </c>
      <c r="K35" s="70"/>
      <c r="L35" s="197"/>
      <c r="M35" s="198"/>
    </row>
    <row r="36" spans="1:13" ht="20.25" customHeight="1">
      <c r="A36" s="199">
        <v>11</v>
      </c>
      <c r="B36" s="386"/>
      <c r="C36" s="387"/>
      <c r="D36" s="388"/>
      <c r="E36" s="383"/>
      <c r="F36" s="219" t="s">
        <v>158</v>
      </c>
      <c r="G36" s="271"/>
      <c r="H36" s="220"/>
      <c r="I36" s="223"/>
      <c r="J36" s="18">
        <v>42903</v>
      </c>
      <c r="K36" s="70"/>
      <c r="L36" s="195"/>
      <c r="M36" s="196"/>
    </row>
    <row r="37" spans="1:13" ht="20.25" customHeight="1">
      <c r="A37" s="199"/>
      <c r="B37" s="389"/>
      <c r="C37" s="390"/>
      <c r="D37" s="391"/>
      <c r="E37" s="383"/>
      <c r="F37" s="248"/>
      <c r="G37" s="272"/>
      <c r="H37" s="273"/>
      <c r="I37" s="224"/>
      <c r="J37" s="18">
        <v>42904</v>
      </c>
      <c r="K37" s="70"/>
      <c r="L37" s="197"/>
      <c r="M37" s="198"/>
    </row>
    <row r="38" spans="1:13" ht="20.25" customHeight="1">
      <c r="A38" s="199">
        <v>12</v>
      </c>
      <c r="B38" s="386"/>
      <c r="C38" s="387"/>
      <c r="D38" s="388"/>
      <c r="E38" s="383"/>
      <c r="F38" s="219" t="s">
        <v>158</v>
      </c>
      <c r="G38" s="271"/>
      <c r="H38" s="220"/>
      <c r="I38" s="223"/>
      <c r="J38" s="18">
        <v>42903</v>
      </c>
      <c r="K38" s="70"/>
      <c r="L38" s="195"/>
      <c r="M38" s="196"/>
    </row>
    <row r="39" spans="1:13" ht="20.25" customHeight="1">
      <c r="A39" s="199"/>
      <c r="B39" s="389"/>
      <c r="C39" s="390"/>
      <c r="D39" s="391"/>
      <c r="E39" s="383"/>
      <c r="F39" s="248"/>
      <c r="G39" s="272"/>
      <c r="H39" s="273"/>
      <c r="I39" s="224"/>
      <c r="J39" s="18">
        <v>42904</v>
      </c>
      <c r="K39" s="70"/>
      <c r="L39" s="197"/>
      <c r="M39" s="198"/>
    </row>
    <row r="40" spans="1:13" ht="20.25" customHeight="1">
      <c r="A40" s="199">
        <v>13</v>
      </c>
      <c r="B40" s="386"/>
      <c r="C40" s="387"/>
      <c r="D40" s="388"/>
      <c r="E40" s="383"/>
      <c r="F40" s="219" t="s">
        <v>158</v>
      </c>
      <c r="G40" s="271"/>
      <c r="H40" s="220"/>
      <c r="I40" s="223"/>
      <c r="J40" s="18">
        <v>42903</v>
      </c>
      <c r="K40" s="70"/>
      <c r="L40" s="195"/>
      <c r="M40" s="196"/>
    </row>
    <row r="41" spans="1:13" ht="20.25" customHeight="1">
      <c r="A41" s="199"/>
      <c r="B41" s="389"/>
      <c r="C41" s="390"/>
      <c r="D41" s="391"/>
      <c r="E41" s="383"/>
      <c r="F41" s="248"/>
      <c r="G41" s="272"/>
      <c r="H41" s="273"/>
      <c r="I41" s="224"/>
      <c r="J41" s="18">
        <v>42904</v>
      </c>
      <c r="K41" s="70"/>
      <c r="L41" s="197"/>
      <c r="M41" s="198"/>
    </row>
    <row r="42" spans="1:13" ht="20.25" customHeight="1">
      <c r="A42" s="199">
        <v>14</v>
      </c>
      <c r="B42" s="386"/>
      <c r="C42" s="387"/>
      <c r="D42" s="388"/>
      <c r="E42" s="383"/>
      <c r="F42" s="219" t="s">
        <v>158</v>
      </c>
      <c r="G42" s="271"/>
      <c r="H42" s="220"/>
      <c r="I42" s="223"/>
      <c r="J42" s="18">
        <v>42903</v>
      </c>
      <c r="K42" s="70"/>
      <c r="L42" s="195"/>
      <c r="M42" s="196"/>
    </row>
    <row r="43" spans="1:13" ht="20.25" customHeight="1">
      <c r="A43" s="199"/>
      <c r="B43" s="389"/>
      <c r="C43" s="390"/>
      <c r="D43" s="391"/>
      <c r="E43" s="383"/>
      <c r="F43" s="248"/>
      <c r="G43" s="272"/>
      <c r="H43" s="273"/>
      <c r="I43" s="224"/>
      <c r="J43" s="18">
        <v>42904</v>
      </c>
      <c r="K43" s="70"/>
      <c r="L43" s="197"/>
      <c r="M43" s="198"/>
    </row>
    <row r="44" spans="1:13" ht="20.25" customHeight="1">
      <c r="A44" s="199">
        <v>15</v>
      </c>
      <c r="B44" s="386"/>
      <c r="C44" s="387"/>
      <c r="D44" s="388"/>
      <c r="E44" s="383"/>
      <c r="F44" s="219" t="s">
        <v>158</v>
      </c>
      <c r="G44" s="271"/>
      <c r="H44" s="220"/>
      <c r="I44" s="223"/>
      <c r="J44" s="18">
        <v>42903</v>
      </c>
      <c r="K44" s="70"/>
      <c r="L44" s="195"/>
      <c r="M44" s="196"/>
    </row>
    <row r="45" spans="1:13" ht="20.25" customHeight="1" thickBot="1">
      <c r="A45" s="199"/>
      <c r="B45" s="392"/>
      <c r="C45" s="393"/>
      <c r="D45" s="394"/>
      <c r="E45" s="383"/>
      <c r="F45" s="248"/>
      <c r="G45" s="272"/>
      <c r="H45" s="273"/>
      <c r="I45" s="224"/>
      <c r="J45" s="18">
        <v>42904</v>
      </c>
      <c r="K45" s="70"/>
      <c r="L45" s="197"/>
      <c r="M45" s="198"/>
    </row>
    <row r="46" spans="1:13" ht="18" customHeight="1" thickTop="1">
      <c r="A46" s="274" t="s">
        <v>34</v>
      </c>
      <c r="B46" s="276" t="s">
        <v>78</v>
      </c>
      <c r="C46" s="277"/>
      <c r="D46" s="277"/>
      <c r="E46" s="278"/>
      <c r="F46" s="109"/>
      <c r="G46" s="279">
        <f>3500*F46</f>
        <v>0</v>
      </c>
      <c r="H46" s="280"/>
      <c r="I46" s="281" t="s">
        <v>71</v>
      </c>
      <c r="J46" s="282"/>
      <c r="K46" s="283"/>
      <c r="L46" s="288">
        <f>G46+G47+H48</f>
        <v>0</v>
      </c>
      <c r="M46" s="289"/>
    </row>
    <row r="47" spans="1:13" ht="18" customHeight="1">
      <c r="A47" s="275"/>
      <c r="B47" s="294" t="s">
        <v>91</v>
      </c>
      <c r="C47" s="295"/>
      <c r="D47" s="295"/>
      <c r="E47" s="296"/>
      <c r="F47" s="110"/>
      <c r="G47" s="297">
        <f>2000*F47</f>
        <v>0</v>
      </c>
      <c r="H47" s="298"/>
      <c r="I47" s="284"/>
      <c r="J47" s="285"/>
      <c r="K47" s="286"/>
      <c r="L47" s="290"/>
      <c r="M47" s="291"/>
    </row>
    <row r="48" spans="1:13" ht="18" customHeight="1" thickBot="1">
      <c r="A48" s="6" t="s">
        <v>38</v>
      </c>
      <c r="B48" s="299" t="s">
        <v>186</v>
      </c>
      <c r="C48" s="299"/>
      <c r="D48" s="299"/>
      <c r="E48" s="111"/>
      <c r="F48" s="67" t="s">
        <v>185</v>
      </c>
      <c r="G48" s="107"/>
      <c r="H48" s="19">
        <f>1000*(E48+G48)</f>
        <v>0</v>
      </c>
      <c r="I48" s="287"/>
      <c r="J48" s="213"/>
      <c r="K48" s="214"/>
      <c r="L48" s="292"/>
      <c r="M48" s="293"/>
    </row>
    <row r="49" spans="1:13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I5:L5"/>
    <mergeCell ref="A6:C6"/>
    <mergeCell ref="D6:G6"/>
    <mergeCell ref="I6:M6"/>
    <mergeCell ref="F14:G14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F17:H17"/>
    <mergeCell ref="A11:C12"/>
    <mergeCell ref="D11:E12"/>
    <mergeCell ref="F11:G11"/>
    <mergeCell ref="H11:H12"/>
    <mergeCell ref="I11:I12"/>
    <mergeCell ref="L11:M12"/>
    <mergeCell ref="F12:G12"/>
    <mergeCell ref="B15:D15"/>
    <mergeCell ref="F15:H15"/>
    <mergeCell ref="J15:K15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A22:A23"/>
    <mergeCell ref="B22:D23"/>
    <mergeCell ref="E22:E23"/>
    <mergeCell ref="F22:H22"/>
    <mergeCell ref="I22:I23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A26:A27"/>
    <mergeCell ref="B26:D27"/>
    <mergeCell ref="E26:E27"/>
    <mergeCell ref="F26:H26"/>
    <mergeCell ref="I26:I27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prompt="▼をクリックして選んでください。" sqref="D3:M3">
      <formula1>$O$4:$O$10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whole" imeMode="off" operator="greaterThan" allowBlank="1" showInputMessage="1" showErrorMessage="1" sqref="K9:K14 K16:K45">
      <formula1>-1</formula1>
    </dataValidation>
  </dataValidations>
  <pageMargins left="0.59055118110236227" right="0.59055118110236227" top="0.59055118110236227" bottom="0.39370078740157483" header="0.39370078740157483" footer="0.39370078740157483"/>
  <pageSetup paperSize="9" scale="84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50"/>
  <sheetViews>
    <sheetView showGridLines="0" zoomScaleNormal="100" workbookViewId="0">
      <selection activeCell="D3" sqref="D3:M3"/>
    </sheetView>
  </sheetViews>
  <sheetFormatPr defaultRowHeight="14.2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99" customWidth="1"/>
    <col min="16" max="16" width="8" style="99" customWidth="1"/>
    <col min="17" max="17" width="3" style="99" customWidth="1"/>
    <col min="18" max="18" width="5.5" style="99" customWidth="1"/>
    <col min="19" max="19" width="4.375" style="99" customWidth="1"/>
    <col min="20" max="20" width="4.75" style="99" customWidth="1"/>
    <col min="21" max="21" width="9" style="99"/>
    <col min="22" max="16384" width="9" style="1"/>
  </cols>
  <sheetData>
    <row r="1" spans="1:20" ht="18.75">
      <c r="A1" s="236" t="s">
        <v>168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0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0" ht="18" customHeight="1">
      <c r="A3" s="238" t="s">
        <v>1</v>
      </c>
      <c r="B3" s="239"/>
      <c r="C3" s="239"/>
      <c r="D3" s="240"/>
      <c r="E3" s="241"/>
      <c r="F3" s="241"/>
      <c r="G3" s="241"/>
      <c r="H3" s="241"/>
      <c r="I3" s="241"/>
      <c r="J3" s="241"/>
      <c r="K3" s="241"/>
      <c r="L3" s="241"/>
      <c r="M3" s="242"/>
      <c r="O3" s="94" t="s">
        <v>45</v>
      </c>
      <c r="P3" s="94" t="s">
        <v>130</v>
      </c>
      <c r="Q3" s="94" t="s">
        <v>128</v>
      </c>
      <c r="R3" s="94" t="s">
        <v>129</v>
      </c>
      <c r="S3" s="94" t="s">
        <v>131</v>
      </c>
      <c r="T3" s="94" t="s">
        <v>22</v>
      </c>
    </row>
    <row r="4" spans="1:20" ht="28.5" customHeight="1">
      <c r="A4" s="199" t="s">
        <v>2</v>
      </c>
      <c r="B4" s="243"/>
      <c r="C4" s="244"/>
      <c r="D4" s="245" t="str">
        <f>IF(D3="","",VLOOKUP(D3,$O4:$T9,2,0))</f>
        <v/>
      </c>
      <c r="E4" s="246"/>
      <c r="F4" s="246"/>
      <c r="G4" s="247"/>
      <c r="H4" s="73" t="s">
        <v>22</v>
      </c>
      <c r="I4" s="201" t="str">
        <f>IF(D3="","",VLOOKUP(D3,$O4:$T9,6,0))</f>
        <v/>
      </c>
      <c r="J4" s="202"/>
      <c r="K4" s="202"/>
      <c r="L4" s="202"/>
      <c r="M4" s="17" t="s">
        <v>57</v>
      </c>
      <c r="O4" s="94" t="s">
        <v>155</v>
      </c>
      <c r="P4" s="95" t="s">
        <v>150</v>
      </c>
      <c r="Q4" s="94" t="s">
        <v>150</v>
      </c>
      <c r="R4" s="94" t="s">
        <v>150</v>
      </c>
      <c r="S4" s="94" t="s">
        <v>152</v>
      </c>
      <c r="T4" s="94" t="s">
        <v>150</v>
      </c>
    </row>
    <row r="5" spans="1:20" ht="28.5" customHeight="1">
      <c r="A5" s="199" t="s">
        <v>3</v>
      </c>
      <c r="B5" s="200"/>
      <c r="C5" s="200"/>
      <c r="D5" s="201" t="str">
        <f>IF(D3="","",VLOOKUP(D3,$O4:$T9,5,0))</f>
        <v/>
      </c>
      <c r="E5" s="202"/>
      <c r="F5" s="202"/>
      <c r="G5" s="72" t="s">
        <v>57</v>
      </c>
      <c r="H5" s="73" t="s">
        <v>23</v>
      </c>
      <c r="I5" s="201"/>
      <c r="J5" s="202"/>
      <c r="K5" s="202"/>
      <c r="L5" s="202"/>
      <c r="M5" s="17" t="s">
        <v>57</v>
      </c>
      <c r="O5" s="94" t="s">
        <v>107</v>
      </c>
      <c r="P5" s="95" t="s">
        <v>113</v>
      </c>
      <c r="Q5" s="94" t="s">
        <v>50</v>
      </c>
      <c r="R5" s="94" t="s">
        <v>51</v>
      </c>
      <c r="S5" s="94" t="s">
        <v>118</v>
      </c>
      <c r="T5" s="94" t="s">
        <v>114</v>
      </c>
    </row>
    <row r="6" spans="1:20" ht="17.25">
      <c r="A6" s="203" t="s">
        <v>4</v>
      </c>
      <c r="B6" s="204"/>
      <c r="C6" s="204"/>
      <c r="D6" s="205" t="str">
        <f>IF(D3="","",VLOOKUP(D3,$O4:$T9,3,0))</f>
        <v/>
      </c>
      <c r="E6" s="206"/>
      <c r="F6" s="206"/>
      <c r="G6" s="207"/>
      <c r="H6" s="13" t="s">
        <v>5</v>
      </c>
      <c r="I6" s="205" t="str">
        <f>IF(D3="","",VLOOKUP(D3,$O4:$T9,4,0))</f>
        <v/>
      </c>
      <c r="J6" s="206"/>
      <c r="K6" s="206"/>
      <c r="L6" s="206"/>
      <c r="M6" s="208"/>
      <c r="O6" s="94" t="s">
        <v>108</v>
      </c>
      <c r="P6" s="95" t="s">
        <v>47</v>
      </c>
      <c r="Q6" s="94" t="s">
        <v>52</v>
      </c>
      <c r="R6" s="94" t="s">
        <v>53</v>
      </c>
      <c r="S6" s="94" t="s">
        <v>119</v>
      </c>
      <c r="T6" s="94" t="s">
        <v>169</v>
      </c>
    </row>
    <row r="7" spans="1:20" ht="22.5" customHeight="1">
      <c r="A7" s="209"/>
      <c r="B7" s="250"/>
      <c r="C7" s="251"/>
      <c r="D7" s="255" t="s">
        <v>24</v>
      </c>
      <c r="E7" s="256"/>
      <c r="F7" s="257"/>
      <c r="G7" s="258"/>
      <c r="H7" s="258"/>
      <c r="I7" s="258"/>
      <c r="J7" s="258"/>
      <c r="K7" s="258"/>
      <c r="L7" s="258"/>
      <c r="M7" s="259"/>
      <c r="O7" s="94" t="s">
        <v>109</v>
      </c>
      <c r="P7" s="95" t="s">
        <v>124</v>
      </c>
      <c r="Q7" s="94" t="s">
        <v>46</v>
      </c>
      <c r="R7" s="94" t="s">
        <v>132</v>
      </c>
      <c r="S7" s="94" t="s">
        <v>120</v>
      </c>
      <c r="T7" s="94" t="s">
        <v>170</v>
      </c>
    </row>
    <row r="8" spans="1:20" ht="18" customHeight="1">
      <c r="A8" s="252"/>
      <c r="B8" s="253"/>
      <c r="C8" s="254"/>
      <c r="D8" s="260" t="s">
        <v>25</v>
      </c>
      <c r="E8" s="261"/>
      <c r="F8" s="255" t="s">
        <v>26</v>
      </c>
      <c r="G8" s="256"/>
      <c r="H8" s="70" t="s">
        <v>27</v>
      </c>
      <c r="I8" s="70" t="s">
        <v>28</v>
      </c>
      <c r="J8" s="255" t="s">
        <v>0</v>
      </c>
      <c r="K8" s="256"/>
      <c r="L8" s="255" t="s">
        <v>29</v>
      </c>
      <c r="M8" s="262"/>
      <c r="O8" s="94" t="s">
        <v>110</v>
      </c>
      <c r="P8" s="95" t="s">
        <v>127</v>
      </c>
      <c r="Q8" s="94" t="s">
        <v>48</v>
      </c>
      <c r="R8" s="94" t="s">
        <v>49</v>
      </c>
      <c r="S8" s="94" t="s">
        <v>121</v>
      </c>
      <c r="T8" s="94" t="s">
        <v>115</v>
      </c>
    </row>
    <row r="9" spans="1:20" ht="20.25" customHeight="1">
      <c r="A9" s="209" t="s">
        <v>30</v>
      </c>
      <c r="B9" s="210"/>
      <c r="C9" s="211"/>
      <c r="D9" s="215"/>
      <c r="E9" s="216"/>
      <c r="F9" s="219" t="s">
        <v>158</v>
      </c>
      <c r="G9" s="220"/>
      <c r="H9" s="221"/>
      <c r="I9" s="223"/>
      <c r="J9" s="18">
        <v>42903</v>
      </c>
      <c r="K9" s="70"/>
      <c r="L9" s="379"/>
      <c r="M9" s="380"/>
      <c r="O9" s="94" t="s">
        <v>111</v>
      </c>
      <c r="P9" s="95" t="s">
        <v>126</v>
      </c>
      <c r="Q9" s="94" t="s">
        <v>56</v>
      </c>
      <c r="R9" s="94" t="s">
        <v>56</v>
      </c>
      <c r="S9" s="94" t="s">
        <v>122</v>
      </c>
      <c r="T9" s="94" t="s">
        <v>116</v>
      </c>
    </row>
    <row r="10" spans="1:20" ht="20.25" customHeight="1">
      <c r="A10" s="231"/>
      <c r="B10" s="232"/>
      <c r="C10" s="233"/>
      <c r="D10" s="234"/>
      <c r="E10" s="235"/>
      <c r="F10" s="229"/>
      <c r="G10" s="230"/>
      <c r="H10" s="222"/>
      <c r="I10" s="224"/>
      <c r="J10" s="18">
        <v>42904</v>
      </c>
      <c r="K10" s="70"/>
      <c r="L10" s="381"/>
      <c r="M10" s="382"/>
      <c r="O10" s="94" t="s">
        <v>112</v>
      </c>
      <c r="P10" s="95" t="s">
        <v>125</v>
      </c>
      <c r="Q10" s="94" t="s">
        <v>54</v>
      </c>
      <c r="R10" s="94" t="s">
        <v>55</v>
      </c>
      <c r="S10" s="94" t="s">
        <v>123</v>
      </c>
      <c r="T10" s="94" t="s">
        <v>117</v>
      </c>
    </row>
    <row r="11" spans="1:20" ht="20.25" customHeight="1">
      <c r="A11" s="209" t="s">
        <v>10</v>
      </c>
      <c r="B11" s="210"/>
      <c r="C11" s="211"/>
      <c r="D11" s="215"/>
      <c r="E11" s="216"/>
      <c r="F11" s="219" t="s">
        <v>158</v>
      </c>
      <c r="G11" s="220"/>
      <c r="H11" s="221"/>
      <c r="I11" s="223"/>
      <c r="J11" s="18">
        <v>42903</v>
      </c>
      <c r="K11" s="70"/>
      <c r="L11" s="379"/>
      <c r="M11" s="380"/>
    </row>
    <row r="12" spans="1:20" ht="20.25" customHeight="1">
      <c r="A12" s="231"/>
      <c r="B12" s="232"/>
      <c r="C12" s="233"/>
      <c r="D12" s="234"/>
      <c r="E12" s="235"/>
      <c r="F12" s="229"/>
      <c r="G12" s="230"/>
      <c r="H12" s="222"/>
      <c r="I12" s="224"/>
      <c r="J12" s="18">
        <v>42904</v>
      </c>
      <c r="K12" s="70"/>
      <c r="L12" s="381"/>
      <c r="M12" s="382"/>
    </row>
    <row r="13" spans="1:20" ht="20.25" customHeight="1">
      <c r="A13" s="209" t="s">
        <v>11</v>
      </c>
      <c r="B13" s="210"/>
      <c r="C13" s="211"/>
      <c r="D13" s="215"/>
      <c r="E13" s="216"/>
      <c r="F13" s="219" t="s">
        <v>158</v>
      </c>
      <c r="G13" s="220"/>
      <c r="H13" s="221"/>
      <c r="I13" s="223"/>
      <c r="J13" s="18">
        <v>42903</v>
      </c>
      <c r="K13" s="70"/>
      <c r="L13" s="379"/>
      <c r="M13" s="380"/>
    </row>
    <row r="14" spans="1:20" ht="20.25" customHeight="1" thickBot="1">
      <c r="A14" s="212"/>
      <c r="B14" s="213"/>
      <c r="C14" s="214"/>
      <c r="D14" s="217"/>
      <c r="E14" s="218"/>
      <c r="F14" s="229"/>
      <c r="G14" s="230"/>
      <c r="H14" s="222"/>
      <c r="I14" s="224"/>
      <c r="J14" s="18">
        <v>42904</v>
      </c>
      <c r="K14" s="70"/>
      <c r="L14" s="287"/>
      <c r="M14" s="384"/>
    </row>
    <row r="15" spans="1:20" ht="18" customHeight="1">
      <c r="A15" s="68" t="s">
        <v>8</v>
      </c>
      <c r="B15" s="345" t="s">
        <v>25</v>
      </c>
      <c r="C15" s="385"/>
      <c r="D15" s="346"/>
      <c r="E15" s="75" t="s">
        <v>31</v>
      </c>
      <c r="F15" s="265" t="s">
        <v>33</v>
      </c>
      <c r="G15" s="266"/>
      <c r="H15" s="267"/>
      <c r="I15" s="76" t="s">
        <v>28</v>
      </c>
      <c r="J15" s="265" t="s">
        <v>0</v>
      </c>
      <c r="K15" s="267"/>
      <c r="L15" s="265" t="s">
        <v>29</v>
      </c>
      <c r="M15" s="268"/>
    </row>
    <row r="16" spans="1:20" ht="20.25" customHeight="1">
      <c r="A16" s="199">
        <v>1</v>
      </c>
      <c r="B16" s="386"/>
      <c r="C16" s="387"/>
      <c r="D16" s="388"/>
      <c r="E16" s="383"/>
      <c r="F16" s="219" t="s">
        <v>158</v>
      </c>
      <c r="G16" s="271"/>
      <c r="H16" s="220"/>
      <c r="I16" s="223"/>
      <c r="J16" s="18">
        <v>42903</v>
      </c>
      <c r="K16" s="70"/>
      <c r="L16" s="195"/>
      <c r="M16" s="196"/>
    </row>
    <row r="17" spans="1:15" ht="20.25" customHeight="1">
      <c r="A17" s="199"/>
      <c r="B17" s="389"/>
      <c r="C17" s="390"/>
      <c r="D17" s="391"/>
      <c r="E17" s="383"/>
      <c r="F17" s="248"/>
      <c r="G17" s="272"/>
      <c r="H17" s="273"/>
      <c r="I17" s="224"/>
      <c r="J17" s="18">
        <v>42904</v>
      </c>
      <c r="K17" s="70"/>
      <c r="L17" s="197"/>
      <c r="M17" s="198"/>
    </row>
    <row r="18" spans="1:15" ht="20.25" customHeight="1">
      <c r="A18" s="199">
        <v>2</v>
      </c>
      <c r="B18" s="386"/>
      <c r="C18" s="387"/>
      <c r="D18" s="388"/>
      <c r="E18" s="383"/>
      <c r="F18" s="219" t="s">
        <v>158</v>
      </c>
      <c r="G18" s="271"/>
      <c r="H18" s="220"/>
      <c r="I18" s="223"/>
      <c r="J18" s="18">
        <v>42903</v>
      </c>
      <c r="K18" s="70"/>
      <c r="L18" s="195"/>
      <c r="M18" s="196"/>
    </row>
    <row r="19" spans="1:15" ht="20.25" customHeight="1">
      <c r="A19" s="199"/>
      <c r="B19" s="389"/>
      <c r="C19" s="390"/>
      <c r="D19" s="391"/>
      <c r="E19" s="383"/>
      <c r="F19" s="248"/>
      <c r="G19" s="272"/>
      <c r="H19" s="273"/>
      <c r="I19" s="224"/>
      <c r="J19" s="18">
        <v>42904</v>
      </c>
      <c r="K19" s="70"/>
      <c r="L19" s="197"/>
      <c r="M19" s="198"/>
      <c r="O19" s="99" t="s">
        <v>67</v>
      </c>
    </row>
    <row r="20" spans="1:15" ht="20.25" customHeight="1">
      <c r="A20" s="199">
        <v>3</v>
      </c>
      <c r="B20" s="386"/>
      <c r="C20" s="387"/>
      <c r="D20" s="388"/>
      <c r="E20" s="383"/>
      <c r="F20" s="219" t="s">
        <v>158</v>
      </c>
      <c r="G20" s="271"/>
      <c r="H20" s="220"/>
      <c r="I20" s="223"/>
      <c r="J20" s="18">
        <v>42903</v>
      </c>
      <c r="K20" s="70"/>
      <c r="L20" s="195"/>
      <c r="M20" s="196"/>
      <c r="O20" s="99" t="s">
        <v>62</v>
      </c>
    </row>
    <row r="21" spans="1:15" ht="20.25" customHeight="1">
      <c r="A21" s="199"/>
      <c r="B21" s="389"/>
      <c r="C21" s="390"/>
      <c r="D21" s="391"/>
      <c r="E21" s="383"/>
      <c r="F21" s="248"/>
      <c r="G21" s="272"/>
      <c r="H21" s="273"/>
      <c r="I21" s="224"/>
      <c r="J21" s="18">
        <v>42904</v>
      </c>
      <c r="K21" s="70"/>
      <c r="L21" s="197"/>
      <c r="M21" s="198"/>
      <c r="O21" s="99" t="s">
        <v>11</v>
      </c>
    </row>
    <row r="22" spans="1:15" ht="20.25" customHeight="1">
      <c r="A22" s="199">
        <v>4</v>
      </c>
      <c r="B22" s="386"/>
      <c r="C22" s="387"/>
      <c r="D22" s="388"/>
      <c r="E22" s="383"/>
      <c r="F22" s="219" t="s">
        <v>158</v>
      </c>
      <c r="G22" s="271"/>
      <c r="H22" s="220"/>
      <c r="I22" s="223"/>
      <c r="J22" s="18">
        <v>42903</v>
      </c>
      <c r="K22" s="70"/>
      <c r="L22" s="195"/>
      <c r="M22" s="196"/>
      <c r="O22" s="99" t="s">
        <v>64</v>
      </c>
    </row>
    <row r="23" spans="1:15" ht="20.25" customHeight="1">
      <c r="A23" s="199"/>
      <c r="B23" s="389"/>
      <c r="C23" s="390"/>
      <c r="D23" s="391"/>
      <c r="E23" s="383"/>
      <c r="F23" s="248"/>
      <c r="G23" s="272"/>
      <c r="H23" s="273"/>
      <c r="I23" s="224"/>
      <c r="J23" s="18">
        <v>42904</v>
      </c>
      <c r="K23" s="70"/>
      <c r="L23" s="197"/>
      <c r="M23" s="198"/>
      <c r="O23" s="99" t="s">
        <v>65</v>
      </c>
    </row>
    <row r="24" spans="1:15" ht="20.25" customHeight="1">
      <c r="A24" s="199">
        <v>5</v>
      </c>
      <c r="B24" s="386"/>
      <c r="C24" s="387"/>
      <c r="D24" s="388"/>
      <c r="E24" s="383"/>
      <c r="F24" s="219" t="s">
        <v>158</v>
      </c>
      <c r="G24" s="271"/>
      <c r="H24" s="220"/>
      <c r="I24" s="223"/>
      <c r="J24" s="18">
        <v>42903</v>
      </c>
      <c r="K24" s="70"/>
      <c r="L24" s="195"/>
      <c r="M24" s="196"/>
      <c r="O24" s="99" t="s">
        <v>66</v>
      </c>
    </row>
    <row r="25" spans="1:15" ht="20.25" customHeight="1">
      <c r="A25" s="199"/>
      <c r="B25" s="389"/>
      <c r="C25" s="390"/>
      <c r="D25" s="391"/>
      <c r="E25" s="383"/>
      <c r="F25" s="248"/>
      <c r="G25" s="272"/>
      <c r="H25" s="273"/>
      <c r="I25" s="224"/>
      <c r="J25" s="18">
        <v>42904</v>
      </c>
      <c r="K25" s="70"/>
      <c r="L25" s="197"/>
      <c r="M25" s="198"/>
    </row>
    <row r="26" spans="1:15" ht="20.25" customHeight="1">
      <c r="A26" s="199">
        <v>6</v>
      </c>
      <c r="B26" s="386"/>
      <c r="C26" s="387"/>
      <c r="D26" s="388"/>
      <c r="E26" s="383"/>
      <c r="F26" s="219" t="s">
        <v>158</v>
      </c>
      <c r="G26" s="271"/>
      <c r="H26" s="220"/>
      <c r="I26" s="223"/>
      <c r="J26" s="18">
        <v>42903</v>
      </c>
      <c r="K26" s="70"/>
      <c r="L26" s="195"/>
      <c r="M26" s="196"/>
      <c r="O26" s="99" t="s">
        <v>68</v>
      </c>
    </row>
    <row r="27" spans="1:15" ht="20.25" customHeight="1">
      <c r="A27" s="199"/>
      <c r="B27" s="389"/>
      <c r="C27" s="390"/>
      <c r="D27" s="391"/>
      <c r="E27" s="383"/>
      <c r="F27" s="248"/>
      <c r="G27" s="272"/>
      <c r="H27" s="273"/>
      <c r="I27" s="224"/>
      <c r="J27" s="18">
        <v>42904</v>
      </c>
      <c r="K27" s="70"/>
      <c r="L27" s="197"/>
      <c r="M27" s="198"/>
      <c r="O27" s="99" t="s">
        <v>69</v>
      </c>
    </row>
    <row r="28" spans="1:15" ht="20.25" customHeight="1">
      <c r="A28" s="199">
        <v>7</v>
      </c>
      <c r="B28" s="386"/>
      <c r="C28" s="387"/>
      <c r="D28" s="388"/>
      <c r="E28" s="383"/>
      <c r="F28" s="219" t="s">
        <v>158</v>
      </c>
      <c r="G28" s="271"/>
      <c r="H28" s="220"/>
      <c r="I28" s="223"/>
      <c r="J28" s="18">
        <v>42903</v>
      </c>
      <c r="K28" s="70"/>
      <c r="L28" s="195"/>
      <c r="M28" s="196"/>
    </row>
    <row r="29" spans="1:15" ht="20.25" customHeight="1">
      <c r="A29" s="199"/>
      <c r="B29" s="389"/>
      <c r="C29" s="390"/>
      <c r="D29" s="391"/>
      <c r="E29" s="383"/>
      <c r="F29" s="248"/>
      <c r="G29" s="272"/>
      <c r="H29" s="273"/>
      <c r="I29" s="224"/>
      <c r="J29" s="18">
        <v>42904</v>
      </c>
      <c r="K29" s="70"/>
      <c r="L29" s="197"/>
      <c r="M29" s="198"/>
    </row>
    <row r="30" spans="1:15" ht="20.25" customHeight="1">
      <c r="A30" s="199">
        <v>8</v>
      </c>
      <c r="B30" s="386"/>
      <c r="C30" s="387"/>
      <c r="D30" s="388"/>
      <c r="E30" s="383"/>
      <c r="F30" s="219" t="s">
        <v>158</v>
      </c>
      <c r="G30" s="271"/>
      <c r="H30" s="220"/>
      <c r="I30" s="223"/>
      <c r="J30" s="18">
        <v>42903</v>
      </c>
      <c r="K30" s="70"/>
      <c r="L30" s="195"/>
      <c r="M30" s="196"/>
    </row>
    <row r="31" spans="1:15" ht="20.25" customHeight="1">
      <c r="A31" s="199"/>
      <c r="B31" s="389"/>
      <c r="C31" s="390"/>
      <c r="D31" s="391"/>
      <c r="E31" s="383"/>
      <c r="F31" s="248"/>
      <c r="G31" s="272"/>
      <c r="H31" s="273"/>
      <c r="I31" s="224"/>
      <c r="J31" s="18">
        <v>42904</v>
      </c>
      <c r="K31" s="70"/>
      <c r="L31" s="197"/>
      <c r="M31" s="198"/>
    </row>
    <row r="32" spans="1:15" ht="20.25" customHeight="1">
      <c r="A32" s="199">
        <v>9</v>
      </c>
      <c r="B32" s="386"/>
      <c r="C32" s="387"/>
      <c r="D32" s="388"/>
      <c r="E32" s="383"/>
      <c r="F32" s="219" t="s">
        <v>158</v>
      </c>
      <c r="G32" s="271"/>
      <c r="H32" s="220"/>
      <c r="I32" s="223"/>
      <c r="J32" s="18">
        <v>42903</v>
      </c>
      <c r="K32" s="70"/>
      <c r="L32" s="195"/>
      <c r="M32" s="196"/>
    </row>
    <row r="33" spans="1:13" ht="20.25" customHeight="1">
      <c r="A33" s="199"/>
      <c r="B33" s="389"/>
      <c r="C33" s="390"/>
      <c r="D33" s="391"/>
      <c r="E33" s="383"/>
      <c r="F33" s="248"/>
      <c r="G33" s="272"/>
      <c r="H33" s="273"/>
      <c r="I33" s="224"/>
      <c r="J33" s="18">
        <v>42904</v>
      </c>
      <c r="K33" s="70"/>
      <c r="L33" s="197"/>
      <c r="M33" s="198"/>
    </row>
    <row r="34" spans="1:13" ht="20.25" customHeight="1">
      <c r="A34" s="199">
        <v>10</v>
      </c>
      <c r="B34" s="386"/>
      <c r="C34" s="387"/>
      <c r="D34" s="388"/>
      <c r="E34" s="383"/>
      <c r="F34" s="219" t="s">
        <v>158</v>
      </c>
      <c r="G34" s="271"/>
      <c r="H34" s="220"/>
      <c r="I34" s="223"/>
      <c r="J34" s="18">
        <v>42903</v>
      </c>
      <c r="K34" s="70"/>
      <c r="L34" s="195"/>
      <c r="M34" s="196"/>
    </row>
    <row r="35" spans="1:13" ht="20.25" customHeight="1">
      <c r="A35" s="199"/>
      <c r="B35" s="389"/>
      <c r="C35" s="390"/>
      <c r="D35" s="391"/>
      <c r="E35" s="383"/>
      <c r="F35" s="248"/>
      <c r="G35" s="272"/>
      <c r="H35" s="273"/>
      <c r="I35" s="224"/>
      <c r="J35" s="18">
        <v>42904</v>
      </c>
      <c r="K35" s="70"/>
      <c r="L35" s="197"/>
      <c r="M35" s="198"/>
    </row>
    <row r="36" spans="1:13" ht="20.25" customHeight="1">
      <c r="A36" s="199">
        <v>11</v>
      </c>
      <c r="B36" s="386"/>
      <c r="C36" s="387"/>
      <c r="D36" s="388"/>
      <c r="E36" s="383"/>
      <c r="F36" s="219" t="s">
        <v>158</v>
      </c>
      <c r="G36" s="271"/>
      <c r="H36" s="220"/>
      <c r="I36" s="223"/>
      <c r="J36" s="18">
        <v>42903</v>
      </c>
      <c r="K36" s="70"/>
      <c r="L36" s="195"/>
      <c r="M36" s="196"/>
    </row>
    <row r="37" spans="1:13" ht="20.25" customHeight="1">
      <c r="A37" s="199"/>
      <c r="B37" s="389"/>
      <c r="C37" s="390"/>
      <c r="D37" s="391"/>
      <c r="E37" s="383"/>
      <c r="F37" s="248"/>
      <c r="G37" s="272"/>
      <c r="H37" s="273"/>
      <c r="I37" s="224"/>
      <c r="J37" s="18">
        <v>42904</v>
      </c>
      <c r="K37" s="70"/>
      <c r="L37" s="197"/>
      <c r="M37" s="198"/>
    </row>
    <row r="38" spans="1:13" ht="20.25" customHeight="1">
      <c r="A38" s="199">
        <v>12</v>
      </c>
      <c r="B38" s="386"/>
      <c r="C38" s="387"/>
      <c r="D38" s="388"/>
      <c r="E38" s="383"/>
      <c r="F38" s="219" t="s">
        <v>158</v>
      </c>
      <c r="G38" s="271"/>
      <c r="H38" s="220"/>
      <c r="I38" s="223"/>
      <c r="J38" s="18">
        <v>42903</v>
      </c>
      <c r="K38" s="70"/>
      <c r="L38" s="195"/>
      <c r="M38" s="196"/>
    </row>
    <row r="39" spans="1:13" ht="20.25" customHeight="1">
      <c r="A39" s="199"/>
      <c r="B39" s="389"/>
      <c r="C39" s="390"/>
      <c r="D39" s="391"/>
      <c r="E39" s="383"/>
      <c r="F39" s="248"/>
      <c r="G39" s="272"/>
      <c r="H39" s="273"/>
      <c r="I39" s="224"/>
      <c r="J39" s="18">
        <v>42904</v>
      </c>
      <c r="K39" s="70"/>
      <c r="L39" s="197"/>
      <c r="M39" s="198"/>
    </row>
    <row r="40" spans="1:13" ht="20.25" customHeight="1">
      <c r="A40" s="199">
        <v>13</v>
      </c>
      <c r="B40" s="386"/>
      <c r="C40" s="387"/>
      <c r="D40" s="388"/>
      <c r="E40" s="383"/>
      <c r="F40" s="219" t="s">
        <v>158</v>
      </c>
      <c r="G40" s="271"/>
      <c r="H40" s="220"/>
      <c r="I40" s="223"/>
      <c r="J40" s="18">
        <v>42903</v>
      </c>
      <c r="K40" s="70"/>
      <c r="L40" s="195"/>
      <c r="M40" s="196"/>
    </row>
    <row r="41" spans="1:13" ht="20.25" customHeight="1">
      <c r="A41" s="199"/>
      <c r="B41" s="389"/>
      <c r="C41" s="390"/>
      <c r="D41" s="391"/>
      <c r="E41" s="383"/>
      <c r="F41" s="248"/>
      <c r="G41" s="272"/>
      <c r="H41" s="273"/>
      <c r="I41" s="224"/>
      <c r="J41" s="18">
        <v>42904</v>
      </c>
      <c r="K41" s="70"/>
      <c r="L41" s="197"/>
      <c r="M41" s="198"/>
    </row>
    <row r="42" spans="1:13" ht="20.25" customHeight="1">
      <c r="A42" s="199">
        <v>14</v>
      </c>
      <c r="B42" s="386"/>
      <c r="C42" s="387"/>
      <c r="D42" s="388"/>
      <c r="E42" s="383"/>
      <c r="F42" s="219" t="s">
        <v>158</v>
      </c>
      <c r="G42" s="271"/>
      <c r="H42" s="220"/>
      <c r="I42" s="223"/>
      <c r="J42" s="18">
        <v>42903</v>
      </c>
      <c r="K42" s="70"/>
      <c r="L42" s="195"/>
      <c r="M42" s="196"/>
    </row>
    <row r="43" spans="1:13" ht="20.25" customHeight="1">
      <c r="A43" s="199"/>
      <c r="B43" s="389"/>
      <c r="C43" s="390"/>
      <c r="D43" s="391"/>
      <c r="E43" s="383"/>
      <c r="F43" s="248"/>
      <c r="G43" s="272"/>
      <c r="H43" s="273"/>
      <c r="I43" s="224"/>
      <c r="J43" s="18">
        <v>42904</v>
      </c>
      <c r="K43" s="70"/>
      <c r="L43" s="197"/>
      <c r="M43" s="198"/>
    </row>
    <row r="44" spans="1:13" ht="20.25" customHeight="1">
      <c r="A44" s="199">
        <v>15</v>
      </c>
      <c r="B44" s="386"/>
      <c r="C44" s="387"/>
      <c r="D44" s="388"/>
      <c r="E44" s="383"/>
      <c r="F44" s="219" t="s">
        <v>158</v>
      </c>
      <c r="G44" s="271"/>
      <c r="H44" s="220"/>
      <c r="I44" s="223"/>
      <c r="J44" s="18">
        <v>42903</v>
      </c>
      <c r="K44" s="70"/>
      <c r="L44" s="195"/>
      <c r="M44" s="196"/>
    </row>
    <row r="45" spans="1:13" ht="20.25" customHeight="1" thickBot="1">
      <c r="A45" s="199"/>
      <c r="B45" s="392"/>
      <c r="C45" s="393"/>
      <c r="D45" s="394"/>
      <c r="E45" s="383"/>
      <c r="F45" s="248"/>
      <c r="G45" s="272"/>
      <c r="H45" s="273"/>
      <c r="I45" s="224"/>
      <c r="J45" s="18">
        <v>42904</v>
      </c>
      <c r="K45" s="70"/>
      <c r="L45" s="197"/>
      <c r="M45" s="198"/>
    </row>
    <row r="46" spans="1:13" ht="18" customHeight="1" thickTop="1">
      <c r="A46" s="274" t="s">
        <v>34</v>
      </c>
      <c r="B46" s="276" t="s">
        <v>78</v>
      </c>
      <c r="C46" s="277"/>
      <c r="D46" s="277"/>
      <c r="E46" s="278"/>
      <c r="F46" s="109"/>
      <c r="G46" s="279">
        <f>3500*F46</f>
        <v>0</v>
      </c>
      <c r="H46" s="280"/>
      <c r="I46" s="281" t="s">
        <v>71</v>
      </c>
      <c r="J46" s="282"/>
      <c r="K46" s="283"/>
      <c r="L46" s="288">
        <f>G46+G47+H48</f>
        <v>0</v>
      </c>
      <c r="M46" s="289"/>
    </row>
    <row r="47" spans="1:13" ht="18" customHeight="1">
      <c r="A47" s="275"/>
      <c r="B47" s="294" t="s">
        <v>91</v>
      </c>
      <c r="C47" s="295"/>
      <c r="D47" s="295"/>
      <c r="E47" s="296"/>
      <c r="F47" s="110"/>
      <c r="G47" s="297">
        <f>2000*F47</f>
        <v>0</v>
      </c>
      <c r="H47" s="298"/>
      <c r="I47" s="284"/>
      <c r="J47" s="285"/>
      <c r="K47" s="286"/>
      <c r="L47" s="290"/>
      <c r="M47" s="291"/>
    </row>
    <row r="48" spans="1:13" ht="18" customHeight="1" thickBot="1">
      <c r="A48" s="6" t="s">
        <v>38</v>
      </c>
      <c r="B48" s="299" t="s">
        <v>184</v>
      </c>
      <c r="C48" s="299"/>
      <c r="D48" s="299"/>
      <c r="E48" s="111"/>
      <c r="F48" s="67" t="s">
        <v>185</v>
      </c>
      <c r="G48" s="107"/>
      <c r="H48" s="19">
        <f>1000*(E48+G48)</f>
        <v>0</v>
      </c>
      <c r="I48" s="287"/>
      <c r="J48" s="213"/>
      <c r="K48" s="214"/>
      <c r="L48" s="292"/>
      <c r="M48" s="293"/>
    </row>
    <row r="49" spans="1:13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I5:L5"/>
    <mergeCell ref="A6:C6"/>
    <mergeCell ref="D6:G6"/>
    <mergeCell ref="I6:M6"/>
    <mergeCell ref="F14:G14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F17:H17"/>
    <mergeCell ref="A11:C12"/>
    <mergeCell ref="D11:E12"/>
    <mergeCell ref="F11:G11"/>
    <mergeCell ref="H11:H12"/>
    <mergeCell ref="I11:I12"/>
    <mergeCell ref="L11:M12"/>
    <mergeCell ref="F12:G12"/>
    <mergeCell ref="B15:D15"/>
    <mergeCell ref="F15:H15"/>
    <mergeCell ref="J15:K15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A22:A23"/>
    <mergeCell ref="B22:D23"/>
    <mergeCell ref="E22:E23"/>
    <mergeCell ref="F22:H22"/>
    <mergeCell ref="I22:I23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A26:A27"/>
    <mergeCell ref="B26:D27"/>
    <mergeCell ref="E26:E27"/>
    <mergeCell ref="F26:H26"/>
    <mergeCell ref="I26:I27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whole" imeMode="off" operator="greaterThan" allowBlank="1" showInputMessage="1" showErrorMessage="1" sqref="K9:K14 K16:K45">
      <formula1>-1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D3:M3">
      <formula1>$O$4:$O$10</formula1>
    </dataValidation>
  </dataValidations>
  <pageMargins left="0.59055118110236227" right="0.59055118110236227" top="0.59055118110236227" bottom="0.39370078740157483" header="0.39370078740157483" footer="0.39370078740157483"/>
  <pageSetup paperSize="9"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60"/>
  <sheetViews>
    <sheetView showGridLines="0" zoomScaleNormal="100" workbookViewId="0">
      <selection activeCell="D3" sqref="D3:M3"/>
    </sheetView>
  </sheetViews>
  <sheetFormatPr defaultRowHeight="14.25"/>
  <cols>
    <col min="1" max="1" width="5.375" style="1" customWidth="1"/>
    <col min="2" max="2" width="9.25" style="1" customWidth="1"/>
    <col min="3" max="3" width="2.25" style="1" customWidth="1"/>
    <col min="4" max="4" width="7.125" style="1" bestFit="1" customWidth="1"/>
    <col min="5" max="5" width="9.5" style="1" bestFit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99"/>
    <col min="15" max="15" width="10.625" style="93" customWidth="1"/>
    <col min="16" max="16" width="22.125" style="93" customWidth="1"/>
    <col min="17" max="20" width="10.625" style="93" customWidth="1"/>
    <col min="21" max="21" width="9" style="96"/>
    <col min="22" max="16384" width="9" style="1"/>
  </cols>
  <sheetData>
    <row r="1" spans="1:20" ht="18.75">
      <c r="A1" s="236" t="s">
        <v>175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0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0" ht="17.25">
      <c r="A3" s="238" t="s">
        <v>1</v>
      </c>
      <c r="B3" s="239"/>
      <c r="C3" s="239"/>
      <c r="D3" s="240"/>
      <c r="E3" s="241"/>
      <c r="F3" s="241"/>
      <c r="G3" s="241"/>
      <c r="H3" s="241"/>
      <c r="I3" s="241"/>
      <c r="J3" s="241"/>
      <c r="K3" s="241"/>
      <c r="L3" s="241"/>
      <c r="M3" s="242"/>
      <c r="O3" s="94" t="s">
        <v>45</v>
      </c>
      <c r="P3" s="94" t="s">
        <v>130</v>
      </c>
      <c r="Q3" s="94" t="s">
        <v>128</v>
      </c>
      <c r="R3" s="94" t="s">
        <v>129</v>
      </c>
      <c r="S3" s="94" t="s">
        <v>131</v>
      </c>
      <c r="T3" s="94" t="s">
        <v>22</v>
      </c>
    </row>
    <row r="4" spans="1:20" ht="28.5" customHeight="1">
      <c r="A4" s="199" t="s">
        <v>2</v>
      </c>
      <c r="B4" s="243"/>
      <c r="C4" s="244"/>
      <c r="D4" s="245" t="str">
        <f>IF(D3="","",VLOOKUP(D3,$O4:$T9,2,0))</f>
        <v/>
      </c>
      <c r="E4" s="246"/>
      <c r="F4" s="246"/>
      <c r="G4" s="247"/>
      <c r="H4" s="55" t="s">
        <v>22</v>
      </c>
      <c r="I4" s="201" t="str">
        <f>IF(D3="","",VLOOKUP(D3,$O4:$T9,6,0))</f>
        <v/>
      </c>
      <c r="J4" s="202"/>
      <c r="K4" s="202"/>
      <c r="L4" s="202"/>
      <c r="M4" s="17" t="s">
        <v>57</v>
      </c>
      <c r="O4" s="94" t="s">
        <v>155</v>
      </c>
      <c r="P4" s="95" t="s">
        <v>150</v>
      </c>
      <c r="Q4" s="94" t="s">
        <v>151</v>
      </c>
      <c r="R4" s="94" t="s">
        <v>151</v>
      </c>
      <c r="S4" s="94" t="s">
        <v>152</v>
      </c>
      <c r="T4" s="94" t="s">
        <v>153</v>
      </c>
    </row>
    <row r="5" spans="1:20" ht="28.5" customHeight="1">
      <c r="A5" s="199" t="s">
        <v>3</v>
      </c>
      <c r="B5" s="200"/>
      <c r="C5" s="200"/>
      <c r="D5" s="201" t="str">
        <f>IF(D3="","",VLOOKUP(D3,$O4:$T9,5,0))</f>
        <v/>
      </c>
      <c r="E5" s="202"/>
      <c r="F5" s="202"/>
      <c r="G5" s="56" t="s">
        <v>57</v>
      </c>
      <c r="H5" s="55" t="s">
        <v>23</v>
      </c>
      <c r="I5" s="201"/>
      <c r="J5" s="202"/>
      <c r="K5" s="202"/>
      <c r="L5" s="202"/>
      <c r="M5" s="17" t="s">
        <v>57</v>
      </c>
      <c r="O5" s="94" t="s">
        <v>107</v>
      </c>
      <c r="P5" s="95" t="s">
        <v>113</v>
      </c>
      <c r="Q5" s="94" t="s">
        <v>50</v>
      </c>
      <c r="R5" s="94" t="s">
        <v>51</v>
      </c>
      <c r="S5" s="94" t="s">
        <v>118</v>
      </c>
      <c r="T5" s="94" t="s">
        <v>114</v>
      </c>
    </row>
    <row r="6" spans="1:20" ht="17.25">
      <c r="A6" s="203" t="s">
        <v>4</v>
      </c>
      <c r="B6" s="204"/>
      <c r="C6" s="204"/>
      <c r="D6" s="205" t="str">
        <f>IF(D3="","",VLOOKUP(D3,$O4:$T9,3,0))</f>
        <v/>
      </c>
      <c r="E6" s="206"/>
      <c r="F6" s="206"/>
      <c r="G6" s="207"/>
      <c r="H6" s="13" t="s">
        <v>5</v>
      </c>
      <c r="I6" s="205" t="str">
        <f>IF(D3="","",VLOOKUP(D3,$O4:$T9,4,0))</f>
        <v/>
      </c>
      <c r="J6" s="206"/>
      <c r="K6" s="206"/>
      <c r="L6" s="206"/>
      <c r="M6" s="208"/>
      <c r="O6" s="94" t="s">
        <v>108</v>
      </c>
      <c r="P6" s="95" t="s">
        <v>47</v>
      </c>
      <c r="Q6" s="94" t="s">
        <v>52</v>
      </c>
      <c r="R6" s="94" t="s">
        <v>53</v>
      </c>
      <c r="S6" s="94" t="s">
        <v>119</v>
      </c>
      <c r="T6" s="94" t="s">
        <v>169</v>
      </c>
    </row>
    <row r="7" spans="1:20" ht="22.5" customHeight="1">
      <c r="A7" s="209"/>
      <c r="B7" s="250"/>
      <c r="C7" s="251"/>
      <c r="D7" s="255" t="s">
        <v>24</v>
      </c>
      <c r="E7" s="256"/>
      <c r="F7" s="257"/>
      <c r="G7" s="258"/>
      <c r="H7" s="258"/>
      <c r="I7" s="258"/>
      <c r="J7" s="258"/>
      <c r="K7" s="258"/>
      <c r="L7" s="258"/>
      <c r="M7" s="259"/>
      <c r="O7" s="94" t="s">
        <v>109</v>
      </c>
      <c r="P7" s="95" t="s">
        <v>124</v>
      </c>
      <c r="Q7" s="94" t="s">
        <v>46</v>
      </c>
      <c r="R7" s="94" t="s">
        <v>132</v>
      </c>
      <c r="S7" s="94" t="s">
        <v>120</v>
      </c>
      <c r="T7" s="94" t="s">
        <v>170</v>
      </c>
    </row>
    <row r="8" spans="1:20">
      <c r="A8" s="252"/>
      <c r="B8" s="253"/>
      <c r="C8" s="254"/>
      <c r="D8" s="260" t="s">
        <v>25</v>
      </c>
      <c r="E8" s="261"/>
      <c r="F8" s="255" t="s">
        <v>26</v>
      </c>
      <c r="G8" s="256"/>
      <c r="H8" s="53" t="s">
        <v>27</v>
      </c>
      <c r="I8" s="53" t="s">
        <v>28</v>
      </c>
      <c r="J8" s="255" t="s">
        <v>0</v>
      </c>
      <c r="K8" s="256"/>
      <c r="L8" s="255" t="s">
        <v>29</v>
      </c>
      <c r="M8" s="262"/>
      <c r="O8" s="94" t="s">
        <v>110</v>
      </c>
      <c r="P8" s="95" t="s">
        <v>127</v>
      </c>
      <c r="Q8" s="94" t="s">
        <v>48</v>
      </c>
      <c r="R8" s="94" t="s">
        <v>49</v>
      </c>
      <c r="S8" s="94" t="s">
        <v>121</v>
      </c>
      <c r="T8" s="94" t="s">
        <v>115</v>
      </c>
    </row>
    <row r="9" spans="1:20" ht="18" customHeight="1">
      <c r="A9" s="209" t="s">
        <v>30</v>
      </c>
      <c r="B9" s="210"/>
      <c r="C9" s="211"/>
      <c r="D9" s="215"/>
      <c r="E9" s="216"/>
      <c r="F9" s="219" t="s">
        <v>157</v>
      </c>
      <c r="G9" s="220"/>
      <c r="H9" s="221"/>
      <c r="I9" s="223"/>
      <c r="J9" s="18">
        <v>42903</v>
      </c>
      <c r="K9" s="12"/>
      <c r="L9" s="225"/>
      <c r="M9" s="226"/>
      <c r="O9" s="94" t="s">
        <v>111</v>
      </c>
      <c r="P9" s="95" t="s">
        <v>126</v>
      </c>
      <c r="Q9" s="94" t="s">
        <v>56</v>
      </c>
      <c r="R9" s="94" t="s">
        <v>56</v>
      </c>
      <c r="S9" s="94" t="s">
        <v>122</v>
      </c>
      <c r="T9" s="94" t="s">
        <v>116</v>
      </c>
    </row>
    <row r="10" spans="1:20" ht="18" customHeight="1">
      <c r="A10" s="231"/>
      <c r="B10" s="232"/>
      <c r="C10" s="233"/>
      <c r="D10" s="234"/>
      <c r="E10" s="235"/>
      <c r="F10" s="229"/>
      <c r="G10" s="230"/>
      <c r="H10" s="222"/>
      <c r="I10" s="224"/>
      <c r="J10" s="18">
        <v>42904</v>
      </c>
      <c r="K10" s="12"/>
      <c r="L10" s="248"/>
      <c r="M10" s="249"/>
      <c r="O10" s="94" t="s">
        <v>112</v>
      </c>
      <c r="P10" s="95" t="s">
        <v>125</v>
      </c>
      <c r="Q10" s="94" t="s">
        <v>54</v>
      </c>
      <c r="R10" s="94" t="s">
        <v>55</v>
      </c>
      <c r="S10" s="94" t="s">
        <v>123</v>
      </c>
      <c r="T10" s="94" t="s">
        <v>117</v>
      </c>
    </row>
    <row r="11" spans="1:20" ht="18" customHeight="1">
      <c r="A11" s="209" t="s">
        <v>10</v>
      </c>
      <c r="B11" s="210"/>
      <c r="C11" s="211"/>
      <c r="D11" s="215"/>
      <c r="E11" s="216"/>
      <c r="F11" s="219" t="s">
        <v>157</v>
      </c>
      <c r="G11" s="220"/>
      <c r="H11" s="221"/>
      <c r="I11" s="223"/>
      <c r="J11" s="18">
        <v>42903</v>
      </c>
      <c r="K11" s="12"/>
      <c r="L11" s="225"/>
      <c r="M11" s="226"/>
    </row>
    <row r="12" spans="1:20" ht="18" customHeight="1">
      <c r="A12" s="231"/>
      <c r="B12" s="232"/>
      <c r="C12" s="233"/>
      <c r="D12" s="234"/>
      <c r="E12" s="235"/>
      <c r="F12" s="229"/>
      <c r="G12" s="230"/>
      <c r="H12" s="222"/>
      <c r="I12" s="224"/>
      <c r="J12" s="18">
        <v>42904</v>
      </c>
      <c r="K12" s="12"/>
      <c r="L12" s="248"/>
      <c r="M12" s="249"/>
    </row>
    <row r="13" spans="1:20" ht="18" customHeight="1">
      <c r="A13" s="209" t="s">
        <v>11</v>
      </c>
      <c r="B13" s="210"/>
      <c r="C13" s="211"/>
      <c r="D13" s="215"/>
      <c r="E13" s="216"/>
      <c r="F13" s="219" t="s">
        <v>157</v>
      </c>
      <c r="G13" s="220"/>
      <c r="H13" s="221"/>
      <c r="I13" s="223"/>
      <c r="J13" s="18">
        <v>42903</v>
      </c>
      <c r="K13" s="12"/>
      <c r="L13" s="225"/>
      <c r="M13" s="226"/>
      <c r="O13" s="93" t="s">
        <v>58</v>
      </c>
    </row>
    <row r="14" spans="1:20" ht="18" customHeight="1" thickBot="1">
      <c r="A14" s="212"/>
      <c r="B14" s="213"/>
      <c r="C14" s="214"/>
      <c r="D14" s="217"/>
      <c r="E14" s="218"/>
      <c r="F14" s="229"/>
      <c r="G14" s="230"/>
      <c r="H14" s="222"/>
      <c r="I14" s="224"/>
      <c r="J14" s="18">
        <v>42904</v>
      </c>
      <c r="K14" s="12"/>
      <c r="L14" s="227"/>
      <c r="M14" s="228"/>
      <c r="O14" s="93" t="s">
        <v>59</v>
      </c>
    </row>
    <row r="15" spans="1:20">
      <c r="A15" s="54" t="s">
        <v>8</v>
      </c>
      <c r="B15" s="263" t="s">
        <v>25</v>
      </c>
      <c r="C15" s="264"/>
      <c r="D15" s="58" t="s">
        <v>31</v>
      </c>
      <c r="E15" s="57" t="s">
        <v>32</v>
      </c>
      <c r="F15" s="265" t="s">
        <v>33</v>
      </c>
      <c r="G15" s="266"/>
      <c r="H15" s="267"/>
      <c r="I15" s="59" t="s">
        <v>28</v>
      </c>
      <c r="J15" s="265" t="s">
        <v>0</v>
      </c>
      <c r="K15" s="267"/>
      <c r="L15" s="265" t="s">
        <v>29</v>
      </c>
      <c r="M15" s="268"/>
      <c r="O15" s="93" t="s">
        <v>60</v>
      </c>
    </row>
    <row r="16" spans="1:20" ht="17.25" customHeight="1">
      <c r="A16" s="199">
        <v>1</v>
      </c>
      <c r="B16" s="269"/>
      <c r="C16" s="269"/>
      <c r="D16" s="270"/>
      <c r="E16" s="270"/>
      <c r="F16" s="219" t="s">
        <v>156</v>
      </c>
      <c r="G16" s="271"/>
      <c r="H16" s="220"/>
      <c r="I16" s="223"/>
      <c r="J16" s="18">
        <v>42903</v>
      </c>
      <c r="K16" s="70"/>
      <c r="L16" s="195"/>
      <c r="M16" s="196"/>
      <c r="O16" s="93" t="s">
        <v>61</v>
      </c>
    </row>
    <row r="17" spans="1:15" ht="17.25" customHeight="1">
      <c r="A17" s="199"/>
      <c r="B17" s="269"/>
      <c r="C17" s="269"/>
      <c r="D17" s="270"/>
      <c r="E17" s="270"/>
      <c r="F17" s="248"/>
      <c r="G17" s="272"/>
      <c r="H17" s="273"/>
      <c r="I17" s="224"/>
      <c r="J17" s="18">
        <v>42904</v>
      </c>
      <c r="K17" s="86"/>
      <c r="L17" s="197"/>
      <c r="M17" s="198"/>
    </row>
    <row r="18" spans="1:15" ht="17.25" customHeight="1">
      <c r="A18" s="199">
        <v>2</v>
      </c>
      <c r="B18" s="269"/>
      <c r="C18" s="269"/>
      <c r="D18" s="270"/>
      <c r="E18" s="270"/>
      <c r="F18" s="219" t="s">
        <v>156</v>
      </c>
      <c r="G18" s="271"/>
      <c r="H18" s="220"/>
      <c r="I18" s="223"/>
      <c r="J18" s="18">
        <v>42903</v>
      </c>
      <c r="K18" s="86"/>
      <c r="L18" s="195"/>
      <c r="M18" s="196"/>
      <c r="O18" s="93" t="s">
        <v>67</v>
      </c>
    </row>
    <row r="19" spans="1:15" ht="17.25" customHeight="1">
      <c r="A19" s="199"/>
      <c r="B19" s="269"/>
      <c r="C19" s="269"/>
      <c r="D19" s="270"/>
      <c r="E19" s="270"/>
      <c r="F19" s="248"/>
      <c r="G19" s="272"/>
      <c r="H19" s="273"/>
      <c r="I19" s="224"/>
      <c r="J19" s="18">
        <v>42904</v>
      </c>
      <c r="K19" s="86"/>
      <c r="L19" s="197"/>
      <c r="M19" s="198"/>
      <c r="O19" s="93" t="s">
        <v>62</v>
      </c>
    </row>
    <row r="20" spans="1:15" ht="17.25" customHeight="1">
      <c r="A20" s="199">
        <v>3</v>
      </c>
      <c r="B20" s="269"/>
      <c r="C20" s="269"/>
      <c r="D20" s="270"/>
      <c r="E20" s="270"/>
      <c r="F20" s="219" t="s">
        <v>156</v>
      </c>
      <c r="G20" s="271"/>
      <c r="H20" s="220"/>
      <c r="I20" s="223"/>
      <c r="J20" s="18">
        <v>42903</v>
      </c>
      <c r="K20" s="86"/>
      <c r="L20" s="195"/>
      <c r="M20" s="196"/>
      <c r="O20" s="93" t="s">
        <v>11</v>
      </c>
    </row>
    <row r="21" spans="1:15" ht="17.25" customHeight="1">
      <c r="A21" s="199"/>
      <c r="B21" s="269"/>
      <c r="C21" s="269"/>
      <c r="D21" s="270"/>
      <c r="E21" s="270"/>
      <c r="F21" s="248"/>
      <c r="G21" s="272"/>
      <c r="H21" s="273"/>
      <c r="I21" s="224"/>
      <c r="J21" s="18">
        <v>42904</v>
      </c>
      <c r="K21" s="86"/>
      <c r="L21" s="197"/>
      <c r="M21" s="198"/>
      <c r="O21" s="93" t="s">
        <v>64</v>
      </c>
    </row>
    <row r="22" spans="1:15" ht="17.25" customHeight="1">
      <c r="A22" s="199">
        <v>4</v>
      </c>
      <c r="B22" s="269"/>
      <c r="C22" s="269"/>
      <c r="D22" s="270"/>
      <c r="E22" s="270"/>
      <c r="F22" s="219" t="s">
        <v>156</v>
      </c>
      <c r="G22" s="271"/>
      <c r="H22" s="220"/>
      <c r="I22" s="223"/>
      <c r="J22" s="18">
        <v>42903</v>
      </c>
      <c r="K22" s="86"/>
      <c r="L22" s="195"/>
      <c r="M22" s="196"/>
      <c r="O22" s="93" t="s">
        <v>65</v>
      </c>
    </row>
    <row r="23" spans="1:15" ht="17.25" customHeight="1">
      <c r="A23" s="199"/>
      <c r="B23" s="269"/>
      <c r="C23" s="269"/>
      <c r="D23" s="270"/>
      <c r="E23" s="270"/>
      <c r="F23" s="248"/>
      <c r="G23" s="272"/>
      <c r="H23" s="273"/>
      <c r="I23" s="224"/>
      <c r="J23" s="18">
        <v>42904</v>
      </c>
      <c r="K23" s="86"/>
      <c r="L23" s="197"/>
      <c r="M23" s="198"/>
      <c r="O23" s="93" t="s">
        <v>66</v>
      </c>
    </row>
    <row r="24" spans="1:15" ht="17.25" customHeight="1">
      <c r="A24" s="199">
        <v>5</v>
      </c>
      <c r="B24" s="269"/>
      <c r="C24" s="269"/>
      <c r="D24" s="270"/>
      <c r="E24" s="270"/>
      <c r="F24" s="219" t="s">
        <v>156</v>
      </c>
      <c r="G24" s="271"/>
      <c r="H24" s="220"/>
      <c r="I24" s="223"/>
      <c r="J24" s="18">
        <v>42903</v>
      </c>
      <c r="K24" s="86"/>
      <c r="L24" s="195"/>
      <c r="M24" s="196"/>
    </row>
    <row r="25" spans="1:15" ht="17.25" customHeight="1">
      <c r="A25" s="199"/>
      <c r="B25" s="269"/>
      <c r="C25" s="269"/>
      <c r="D25" s="270"/>
      <c r="E25" s="270"/>
      <c r="F25" s="248"/>
      <c r="G25" s="272"/>
      <c r="H25" s="273"/>
      <c r="I25" s="224"/>
      <c r="J25" s="18">
        <v>42904</v>
      </c>
      <c r="K25" s="86"/>
      <c r="L25" s="197"/>
      <c r="M25" s="198"/>
      <c r="O25" s="93" t="s">
        <v>68</v>
      </c>
    </row>
    <row r="26" spans="1:15" ht="17.25" customHeight="1">
      <c r="A26" s="199">
        <v>6</v>
      </c>
      <c r="B26" s="269"/>
      <c r="C26" s="269"/>
      <c r="D26" s="270"/>
      <c r="E26" s="270"/>
      <c r="F26" s="219" t="s">
        <v>156</v>
      </c>
      <c r="G26" s="271"/>
      <c r="H26" s="220"/>
      <c r="I26" s="223"/>
      <c r="J26" s="18">
        <v>42903</v>
      </c>
      <c r="K26" s="86"/>
      <c r="L26" s="195"/>
      <c r="M26" s="196"/>
      <c r="O26" s="93" t="s">
        <v>69</v>
      </c>
    </row>
    <row r="27" spans="1:15" ht="17.25" customHeight="1">
      <c r="A27" s="199"/>
      <c r="B27" s="269"/>
      <c r="C27" s="269"/>
      <c r="D27" s="270"/>
      <c r="E27" s="270"/>
      <c r="F27" s="248"/>
      <c r="G27" s="272"/>
      <c r="H27" s="273"/>
      <c r="I27" s="224"/>
      <c r="J27" s="18">
        <v>42904</v>
      </c>
      <c r="K27" s="86"/>
      <c r="L27" s="197"/>
      <c r="M27" s="198"/>
    </row>
    <row r="28" spans="1:15" ht="17.25" customHeight="1">
      <c r="A28" s="199">
        <v>7</v>
      </c>
      <c r="B28" s="269"/>
      <c r="C28" s="269"/>
      <c r="D28" s="270"/>
      <c r="E28" s="270"/>
      <c r="F28" s="219" t="s">
        <v>156</v>
      </c>
      <c r="G28" s="271"/>
      <c r="H28" s="220"/>
      <c r="I28" s="223"/>
      <c r="J28" s="18">
        <v>42903</v>
      </c>
      <c r="K28" s="86"/>
      <c r="L28" s="195"/>
      <c r="M28" s="196"/>
    </row>
    <row r="29" spans="1:15" ht="17.25" customHeight="1">
      <c r="A29" s="199"/>
      <c r="B29" s="269"/>
      <c r="C29" s="269"/>
      <c r="D29" s="270"/>
      <c r="E29" s="270"/>
      <c r="F29" s="248"/>
      <c r="G29" s="272"/>
      <c r="H29" s="273"/>
      <c r="I29" s="224"/>
      <c r="J29" s="18">
        <v>42904</v>
      </c>
      <c r="K29" s="86"/>
      <c r="L29" s="197"/>
      <c r="M29" s="198"/>
    </row>
    <row r="30" spans="1:15" ht="17.25" customHeight="1">
      <c r="A30" s="199">
        <v>8</v>
      </c>
      <c r="B30" s="269"/>
      <c r="C30" s="269"/>
      <c r="D30" s="270"/>
      <c r="E30" s="270"/>
      <c r="F30" s="219" t="s">
        <v>156</v>
      </c>
      <c r="G30" s="271"/>
      <c r="H30" s="220"/>
      <c r="I30" s="223"/>
      <c r="J30" s="18">
        <v>42903</v>
      </c>
      <c r="K30" s="86"/>
      <c r="L30" s="195"/>
      <c r="M30" s="196"/>
    </row>
    <row r="31" spans="1:15" ht="17.25" customHeight="1">
      <c r="A31" s="199"/>
      <c r="B31" s="269"/>
      <c r="C31" s="269"/>
      <c r="D31" s="270"/>
      <c r="E31" s="270"/>
      <c r="F31" s="248"/>
      <c r="G31" s="272"/>
      <c r="H31" s="273"/>
      <c r="I31" s="224"/>
      <c r="J31" s="18">
        <v>42904</v>
      </c>
      <c r="K31" s="86"/>
      <c r="L31" s="197"/>
      <c r="M31" s="198"/>
    </row>
    <row r="32" spans="1:15" ht="17.25" customHeight="1">
      <c r="A32" s="199">
        <v>9</v>
      </c>
      <c r="B32" s="269"/>
      <c r="C32" s="269"/>
      <c r="D32" s="270"/>
      <c r="E32" s="270"/>
      <c r="F32" s="219" t="s">
        <v>156</v>
      </c>
      <c r="G32" s="271"/>
      <c r="H32" s="220"/>
      <c r="I32" s="223"/>
      <c r="J32" s="18">
        <v>42903</v>
      </c>
      <c r="K32" s="86"/>
      <c r="L32" s="195"/>
      <c r="M32" s="196"/>
    </row>
    <row r="33" spans="1:13" ht="17.25" customHeight="1">
      <c r="A33" s="199"/>
      <c r="B33" s="269"/>
      <c r="C33" s="269"/>
      <c r="D33" s="270"/>
      <c r="E33" s="270"/>
      <c r="F33" s="248"/>
      <c r="G33" s="272"/>
      <c r="H33" s="273"/>
      <c r="I33" s="224"/>
      <c r="J33" s="18">
        <v>42904</v>
      </c>
      <c r="K33" s="86"/>
      <c r="L33" s="197"/>
      <c r="M33" s="198"/>
    </row>
    <row r="34" spans="1:13" ht="17.25" customHeight="1">
      <c r="A34" s="199">
        <v>10</v>
      </c>
      <c r="B34" s="269"/>
      <c r="C34" s="269"/>
      <c r="D34" s="270"/>
      <c r="E34" s="270"/>
      <c r="F34" s="219" t="s">
        <v>156</v>
      </c>
      <c r="G34" s="271"/>
      <c r="H34" s="220"/>
      <c r="I34" s="223"/>
      <c r="J34" s="18">
        <v>42903</v>
      </c>
      <c r="K34" s="86"/>
      <c r="L34" s="195"/>
      <c r="M34" s="196"/>
    </row>
    <row r="35" spans="1:13" ht="17.25" customHeight="1">
      <c r="A35" s="199"/>
      <c r="B35" s="269"/>
      <c r="C35" s="269"/>
      <c r="D35" s="270"/>
      <c r="E35" s="270"/>
      <c r="F35" s="248"/>
      <c r="G35" s="272"/>
      <c r="H35" s="273"/>
      <c r="I35" s="224"/>
      <c r="J35" s="18">
        <v>42904</v>
      </c>
      <c r="K35" s="86"/>
      <c r="L35" s="197"/>
      <c r="M35" s="198"/>
    </row>
    <row r="36" spans="1:13" ht="17.25" customHeight="1">
      <c r="A36" s="199">
        <v>11</v>
      </c>
      <c r="B36" s="269"/>
      <c r="C36" s="269"/>
      <c r="D36" s="270"/>
      <c r="E36" s="270"/>
      <c r="F36" s="219" t="s">
        <v>156</v>
      </c>
      <c r="G36" s="271"/>
      <c r="H36" s="220"/>
      <c r="I36" s="223"/>
      <c r="J36" s="18">
        <v>42903</v>
      </c>
      <c r="K36" s="86"/>
      <c r="L36" s="195"/>
      <c r="M36" s="196"/>
    </row>
    <row r="37" spans="1:13" ht="17.25" customHeight="1">
      <c r="A37" s="199"/>
      <c r="B37" s="269"/>
      <c r="C37" s="269"/>
      <c r="D37" s="270"/>
      <c r="E37" s="270"/>
      <c r="F37" s="248"/>
      <c r="G37" s="272"/>
      <c r="H37" s="273"/>
      <c r="I37" s="224"/>
      <c r="J37" s="18">
        <v>42904</v>
      </c>
      <c r="K37" s="86"/>
      <c r="L37" s="197"/>
      <c r="M37" s="198"/>
    </row>
    <row r="38" spans="1:13" ht="17.25" customHeight="1">
      <c r="A38" s="199">
        <v>12</v>
      </c>
      <c r="B38" s="269"/>
      <c r="C38" s="269"/>
      <c r="D38" s="270"/>
      <c r="E38" s="270"/>
      <c r="F38" s="219" t="s">
        <v>156</v>
      </c>
      <c r="G38" s="271"/>
      <c r="H38" s="220"/>
      <c r="I38" s="223"/>
      <c r="J38" s="18">
        <v>42903</v>
      </c>
      <c r="K38" s="86"/>
      <c r="L38" s="195"/>
      <c r="M38" s="196"/>
    </row>
    <row r="39" spans="1:13" ht="17.25" customHeight="1">
      <c r="A39" s="199"/>
      <c r="B39" s="269"/>
      <c r="C39" s="269"/>
      <c r="D39" s="270"/>
      <c r="E39" s="270"/>
      <c r="F39" s="248"/>
      <c r="G39" s="272"/>
      <c r="H39" s="273"/>
      <c r="I39" s="224"/>
      <c r="J39" s="18">
        <v>42904</v>
      </c>
      <c r="K39" s="86"/>
      <c r="L39" s="197"/>
      <c r="M39" s="198"/>
    </row>
    <row r="40" spans="1:13" ht="17.25" customHeight="1">
      <c r="A40" s="199">
        <v>13</v>
      </c>
      <c r="B40" s="269"/>
      <c r="C40" s="269"/>
      <c r="D40" s="270"/>
      <c r="E40" s="270"/>
      <c r="F40" s="219" t="s">
        <v>156</v>
      </c>
      <c r="G40" s="271"/>
      <c r="H40" s="220"/>
      <c r="I40" s="223"/>
      <c r="J40" s="18">
        <v>42903</v>
      </c>
      <c r="K40" s="86"/>
      <c r="L40" s="195"/>
      <c r="M40" s="196"/>
    </row>
    <row r="41" spans="1:13" ht="17.25" customHeight="1">
      <c r="A41" s="199"/>
      <c r="B41" s="269"/>
      <c r="C41" s="269"/>
      <c r="D41" s="270"/>
      <c r="E41" s="270"/>
      <c r="F41" s="248"/>
      <c r="G41" s="272"/>
      <c r="H41" s="273"/>
      <c r="I41" s="224"/>
      <c r="J41" s="18">
        <v>42904</v>
      </c>
      <c r="K41" s="86"/>
      <c r="L41" s="197"/>
      <c r="M41" s="198"/>
    </row>
    <row r="42" spans="1:13" ht="17.25" customHeight="1">
      <c r="A42" s="199">
        <v>14</v>
      </c>
      <c r="B42" s="269"/>
      <c r="C42" s="269"/>
      <c r="D42" s="270"/>
      <c r="E42" s="270"/>
      <c r="F42" s="219" t="s">
        <v>156</v>
      </c>
      <c r="G42" s="271"/>
      <c r="H42" s="220"/>
      <c r="I42" s="223"/>
      <c r="J42" s="18">
        <v>42903</v>
      </c>
      <c r="K42" s="86"/>
      <c r="L42" s="195"/>
      <c r="M42" s="196"/>
    </row>
    <row r="43" spans="1:13" ht="17.25" customHeight="1">
      <c r="A43" s="199"/>
      <c r="B43" s="269"/>
      <c r="C43" s="269"/>
      <c r="D43" s="270"/>
      <c r="E43" s="270"/>
      <c r="F43" s="248"/>
      <c r="G43" s="272"/>
      <c r="H43" s="273"/>
      <c r="I43" s="224"/>
      <c r="J43" s="18">
        <v>42904</v>
      </c>
      <c r="K43" s="86"/>
      <c r="L43" s="197"/>
      <c r="M43" s="198"/>
    </row>
    <row r="44" spans="1:13" ht="17.25" customHeight="1">
      <c r="A44" s="199">
        <v>15</v>
      </c>
      <c r="B44" s="269"/>
      <c r="C44" s="269"/>
      <c r="D44" s="270"/>
      <c r="E44" s="270"/>
      <c r="F44" s="219" t="s">
        <v>156</v>
      </c>
      <c r="G44" s="271"/>
      <c r="H44" s="220"/>
      <c r="I44" s="223"/>
      <c r="J44" s="18">
        <v>42903</v>
      </c>
      <c r="K44" s="86"/>
      <c r="L44" s="195"/>
      <c r="M44" s="196"/>
    </row>
    <row r="45" spans="1:13" ht="17.25" customHeight="1">
      <c r="A45" s="199"/>
      <c r="B45" s="269"/>
      <c r="C45" s="269"/>
      <c r="D45" s="270"/>
      <c r="E45" s="270"/>
      <c r="F45" s="248"/>
      <c r="G45" s="272"/>
      <c r="H45" s="273"/>
      <c r="I45" s="224"/>
      <c r="J45" s="18">
        <v>42904</v>
      </c>
      <c r="K45" s="86"/>
      <c r="L45" s="197"/>
      <c r="M45" s="198"/>
    </row>
    <row r="46" spans="1:13" ht="17.25" customHeight="1">
      <c r="A46" s="199">
        <v>16</v>
      </c>
      <c r="B46" s="269"/>
      <c r="C46" s="269"/>
      <c r="D46" s="270"/>
      <c r="E46" s="270"/>
      <c r="F46" s="219" t="s">
        <v>156</v>
      </c>
      <c r="G46" s="271"/>
      <c r="H46" s="220"/>
      <c r="I46" s="223"/>
      <c r="J46" s="18">
        <v>42903</v>
      </c>
      <c r="K46" s="86"/>
      <c r="L46" s="195"/>
      <c r="M46" s="196"/>
    </row>
    <row r="47" spans="1:13" ht="17.25" customHeight="1">
      <c r="A47" s="199"/>
      <c r="B47" s="269"/>
      <c r="C47" s="269"/>
      <c r="D47" s="270"/>
      <c r="E47" s="270"/>
      <c r="F47" s="248"/>
      <c r="G47" s="272"/>
      <c r="H47" s="273"/>
      <c r="I47" s="224"/>
      <c r="J47" s="18">
        <v>42904</v>
      </c>
      <c r="K47" s="86"/>
      <c r="L47" s="197"/>
      <c r="M47" s="198"/>
    </row>
    <row r="48" spans="1:13" ht="17.25" customHeight="1">
      <c r="A48" s="199">
        <v>17</v>
      </c>
      <c r="B48" s="269"/>
      <c r="C48" s="269"/>
      <c r="D48" s="270"/>
      <c r="E48" s="270"/>
      <c r="F48" s="219" t="s">
        <v>156</v>
      </c>
      <c r="G48" s="271"/>
      <c r="H48" s="220"/>
      <c r="I48" s="223"/>
      <c r="J48" s="18">
        <v>42903</v>
      </c>
      <c r="K48" s="86"/>
      <c r="L48" s="195"/>
      <c r="M48" s="196"/>
    </row>
    <row r="49" spans="1:13" ht="17.25" customHeight="1">
      <c r="A49" s="199"/>
      <c r="B49" s="269"/>
      <c r="C49" s="269"/>
      <c r="D49" s="270"/>
      <c r="E49" s="270"/>
      <c r="F49" s="248"/>
      <c r="G49" s="272"/>
      <c r="H49" s="273"/>
      <c r="I49" s="224"/>
      <c r="J49" s="18">
        <v>42904</v>
      </c>
      <c r="K49" s="86"/>
      <c r="L49" s="197"/>
      <c r="M49" s="198"/>
    </row>
    <row r="50" spans="1:13" ht="17.25" customHeight="1">
      <c r="A50" s="199">
        <v>18</v>
      </c>
      <c r="B50" s="269"/>
      <c r="C50" s="269"/>
      <c r="D50" s="270"/>
      <c r="E50" s="270"/>
      <c r="F50" s="219" t="s">
        <v>156</v>
      </c>
      <c r="G50" s="271"/>
      <c r="H50" s="220"/>
      <c r="I50" s="223"/>
      <c r="J50" s="18">
        <v>42903</v>
      </c>
      <c r="K50" s="86"/>
      <c r="L50" s="195"/>
      <c r="M50" s="196"/>
    </row>
    <row r="51" spans="1:13" ht="17.25" customHeight="1">
      <c r="A51" s="199"/>
      <c r="B51" s="269"/>
      <c r="C51" s="269"/>
      <c r="D51" s="270"/>
      <c r="E51" s="270"/>
      <c r="F51" s="248"/>
      <c r="G51" s="272"/>
      <c r="H51" s="273"/>
      <c r="I51" s="224"/>
      <c r="J51" s="18">
        <v>42904</v>
      </c>
      <c r="K51" s="86"/>
      <c r="L51" s="197"/>
      <c r="M51" s="198"/>
    </row>
    <row r="52" spans="1:13" ht="17.25" customHeight="1">
      <c r="A52" s="199">
        <v>19</v>
      </c>
      <c r="B52" s="269"/>
      <c r="C52" s="269"/>
      <c r="D52" s="270"/>
      <c r="E52" s="270"/>
      <c r="F52" s="219" t="s">
        <v>156</v>
      </c>
      <c r="G52" s="271"/>
      <c r="H52" s="220"/>
      <c r="I52" s="223"/>
      <c r="J52" s="18">
        <v>42903</v>
      </c>
      <c r="K52" s="86"/>
      <c r="L52" s="195"/>
      <c r="M52" s="196"/>
    </row>
    <row r="53" spans="1:13" ht="17.25" customHeight="1">
      <c r="A53" s="199"/>
      <c r="B53" s="269"/>
      <c r="C53" s="269"/>
      <c r="D53" s="270"/>
      <c r="E53" s="270"/>
      <c r="F53" s="248"/>
      <c r="G53" s="272"/>
      <c r="H53" s="273"/>
      <c r="I53" s="224"/>
      <c r="J53" s="18">
        <v>42904</v>
      </c>
      <c r="K53" s="86"/>
      <c r="L53" s="197"/>
      <c r="M53" s="198"/>
    </row>
    <row r="54" spans="1:13" ht="17.25" customHeight="1">
      <c r="A54" s="199">
        <v>20</v>
      </c>
      <c r="B54" s="269"/>
      <c r="C54" s="269"/>
      <c r="D54" s="270"/>
      <c r="E54" s="270"/>
      <c r="F54" s="219" t="s">
        <v>156</v>
      </c>
      <c r="G54" s="271"/>
      <c r="H54" s="220"/>
      <c r="I54" s="223"/>
      <c r="J54" s="18">
        <v>42903</v>
      </c>
      <c r="K54" s="86"/>
      <c r="L54" s="195"/>
      <c r="M54" s="196"/>
    </row>
    <row r="55" spans="1:13" ht="17.25" customHeight="1" thickBot="1">
      <c r="A55" s="300"/>
      <c r="B55" s="269"/>
      <c r="C55" s="269"/>
      <c r="D55" s="270"/>
      <c r="E55" s="270"/>
      <c r="F55" s="248"/>
      <c r="G55" s="272"/>
      <c r="H55" s="273"/>
      <c r="I55" s="224"/>
      <c r="J55" s="18">
        <v>42904</v>
      </c>
      <c r="K55" s="86"/>
      <c r="L55" s="301"/>
      <c r="M55" s="302"/>
    </row>
    <row r="56" spans="1:13" ht="15" thickTop="1">
      <c r="A56" s="274" t="s">
        <v>34</v>
      </c>
      <c r="B56" s="276" t="s">
        <v>78</v>
      </c>
      <c r="C56" s="277"/>
      <c r="D56" s="277"/>
      <c r="E56" s="278"/>
      <c r="F56" s="105"/>
      <c r="G56" s="279">
        <f>3500*F56</f>
        <v>0</v>
      </c>
      <c r="H56" s="280"/>
      <c r="I56" s="281" t="s">
        <v>71</v>
      </c>
      <c r="J56" s="282"/>
      <c r="K56" s="283"/>
      <c r="L56" s="288">
        <f>G56+G57+H58</f>
        <v>0</v>
      </c>
      <c r="M56" s="289"/>
    </row>
    <row r="57" spans="1:13">
      <c r="A57" s="275"/>
      <c r="B57" s="294" t="s">
        <v>90</v>
      </c>
      <c r="C57" s="295"/>
      <c r="D57" s="295"/>
      <c r="E57" s="296"/>
      <c r="F57" s="106"/>
      <c r="G57" s="297">
        <f>2000*F57</f>
        <v>0</v>
      </c>
      <c r="H57" s="298"/>
      <c r="I57" s="284"/>
      <c r="J57" s="285"/>
      <c r="K57" s="286"/>
      <c r="L57" s="290"/>
      <c r="M57" s="291"/>
    </row>
    <row r="58" spans="1:13" ht="15" thickBot="1">
      <c r="A58" s="6" t="s">
        <v>38</v>
      </c>
      <c r="B58" s="299" t="s">
        <v>176</v>
      </c>
      <c r="C58" s="299"/>
      <c r="D58" s="299"/>
      <c r="E58" s="108"/>
      <c r="F58" s="67" t="s">
        <v>177</v>
      </c>
      <c r="G58" s="107"/>
      <c r="H58" s="19">
        <f>1000*(E58+G58)</f>
        <v>0</v>
      </c>
      <c r="I58" s="287"/>
      <c r="J58" s="213"/>
      <c r="K58" s="214"/>
      <c r="L58" s="292"/>
      <c r="M58" s="293"/>
    </row>
    <row r="59" spans="1:13">
      <c r="A59" s="7" t="s">
        <v>72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 t="s">
        <v>73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mergeCells count="213">
    <mergeCell ref="A56:A57"/>
    <mergeCell ref="B56:E56"/>
    <mergeCell ref="G56:H56"/>
    <mergeCell ref="I56:K58"/>
    <mergeCell ref="L56:M58"/>
    <mergeCell ref="B57:E57"/>
    <mergeCell ref="G57:H57"/>
    <mergeCell ref="B58:D58"/>
    <mergeCell ref="A54:A55"/>
    <mergeCell ref="B54:C55"/>
    <mergeCell ref="D54:D55"/>
    <mergeCell ref="E54:E55"/>
    <mergeCell ref="F54:H54"/>
    <mergeCell ref="I54:I55"/>
    <mergeCell ref="F55:H55"/>
    <mergeCell ref="L54:M55"/>
    <mergeCell ref="F52:H52"/>
    <mergeCell ref="I52:I53"/>
    <mergeCell ref="F49:H49"/>
    <mergeCell ref="A50:A51"/>
    <mergeCell ref="B50:C51"/>
    <mergeCell ref="D50:D51"/>
    <mergeCell ref="E50:E51"/>
    <mergeCell ref="F50:H50"/>
    <mergeCell ref="I50:I51"/>
    <mergeCell ref="A48:A49"/>
    <mergeCell ref="B48:C49"/>
    <mergeCell ref="D48:D49"/>
    <mergeCell ref="E48:E49"/>
    <mergeCell ref="F48:H48"/>
    <mergeCell ref="I48:I49"/>
    <mergeCell ref="F51:H51"/>
    <mergeCell ref="F53:H53"/>
    <mergeCell ref="A52:A53"/>
    <mergeCell ref="B52:C53"/>
    <mergeCell ref="D52:D53"/>
    <mergeCell ref="E52:E53"/>
    <mergeCell ref="A44:A45"/>
    <mergeCell ref="B44:C45"/>
    <mergeCell ref="D44:D45"/>
    <mergeCell ref="E44:E45"/>
    <mergeCell ref="F44:H44"/>
    <mergeCell ref="I44:I45"/>
    <mergeCell ref="F45:H45"/>
    <mergeCell ref="A46:A47"/>
    <mergeCell ref="B46:C47"/>
    <mergeCell ref="D46:D47"/>
    <mergeCell ref="E46:E47"/>
    <mergeCell ref="F46:H46"/>
    <mergeCell ref="I46:I47"/>
    <mergeCell ref="F47:H47"/>
    <mergeCell ref="A38:A39"/>
    <mergeCell ref="B38:C39"/>
    <mergeCell ref="D38:D39"/>
    <mergeCell ref="E38:E39"/>
    <mergeCell ref="F38:H38"/>
    <mergeCell ref="I38:I39"/>
    <mergeCell ref="F39:H39"/>
    <mergeCell ref="F41:H41"/>
    <mergeCell ref="A42:A43"/>
    <mergeCell ref="B42:C43"/>
    <mergeCell ref="D42:D43"/>
    <mergeCell ref="E42:E43"/>
    <mergeCell ref="F42:H42"/>
    <mergeCell ref="I42:I43"/>
    <mergeCell ref="A40:A41"/>
    <mergeCell ref="B40:C41"/>
    <mergeCell ref="D40:D41"/>
    <mergeCell ref="E40:E41"/>
    <mergeCell ref="F40:H40"/>
    <mergeCell ref="I40:I41"/>
    <mergeCell ref="F43:H43"/>
    <mergeCell ref="L34:M35"/>
    <mergeCell ref="L32:M33"/>
    <mergeCell ref="A36:A37"/>
    <mergeCell ref="B36:C37"/>
    <mergeCell ref="D36:D37"/>
    <mergeCell ref="E36:E37"/>
    <mergeCell ref="F36:H36"/>
    <mergeCell ref="I36:I37"/>
    <mergeCell ref="F37:H37"/>
    <mergeCell ref="L36:M37"/>
    <mergeCell ref="A34:A35"/>
    <mergeCell ref="B34:C35"/>
    <mergeCell ref="D34:D35"/>
    <mergeCell ref="E34:E35"/>
    <mergeCell ref="F34:H34"/>
    <mergeCell ref="I34:I35"/>
    <mergeCell ref="A32:A33"/>
    <mergeCell ref="B32:C33"/>
    <mergeCell ref="D32:D33"/>
    <mergeCell ref="E32:E33"/>
    <mergeCell ref="F32:H32"/>
    <mergeCell ref="I32:I33"/>
    <mergeCell ref="F35:H35"/>
    <mergeCell ref="A30:A31"/>
    <mergeCell ref="B30:C31"/>
    <mergeCell ref="D30:D31"/>
    <mergeCell ref="E30:E31"/>
    <mergeCell ref="F30:H30"/>
    <mergeCell ref="I30:I31"/>
    <mergeCell ref="F31:H31"/>
    <mergeCell ref="L30:M31"/>
    <mergeCell ref="F33:H33"/>
    <mergeCell ref="L26:M27"/>
    <mergeCell ref="L24:M25"/>
    <mergeCell ref="A28:A29"/>
    <mergeCell ref="B28:C29"/>
    <mergeCell ref="D28:D29"/>
    <mergeCell ref="E28:E29"/>
    <mergeCell ref="F28:H28"/>
    <mergeCell ref="I28:I29"/>
    <mergeCell ref="F29:H29"/>
    <mergeCell ref="L28:M29"/>
    <mergeCell ref="A26:A27"/>
    <mergeCell ref="B26:C27"/>
    <mergeCell ref="D26:D27"/>
    <mergeCell ref="E26:E27"/>
    <mergeCell ref="F26:H26"/>
    <mergeCell ref="I26:I27"/>
    <mergeCell ref="A24:A25"/>
    <mergeCell ref="B24:C25"/>
    <mergeCell ref="D24:D25"/>
    <mergeCell ref="E24:E25"/>
    <mergeCell ref="F24:H24"/>
    <mergeCell ref="I24:I25"/>
    <mergeCell ref="F27:H27"/>
    <mergeCell ref="A22:A23"/>
    <mergeCell ref="B22:C23"/>
    <mergeCell ref="D22:D23"/>
    <mergeCell ref="E22:E23"/>
    <mergeCell ref="F22:H22"/>
    <mergeCell ref="I22:I23"/>
    <mergeCell ref="F23:H23"/>
    <mergeCell ref="L22:M23"/>
    <mergeCell ref="F25:H25"/>
    <mergeCell ref="A18:A19"/>
    <mergeCell ref="B18:C19"/>
    <mergeCell ref="D18:D19"/>
    <mergeCell ref="E18:E19"/>
    <mergeCell ref="F18:H18"/>
    <mergeCell ref="I18:I19"/>
    <mergeCell ref="F19:H19"/>
    <mergeCell ref="L18:M19"/>
    <mergeCell ref="A20:A21"/>
    <mergeCell ref="B20:C21"/>
    <mergeCell ref="D20:D21"/>
    <mergeCell ref="E20:E21"/>
    <mergeCell ref="F20:H20"/>
    <mergeCell ref="I20:I21"/>
    <mergeCell ref="F21:H21"/>
    <mergeCell ref="L20:M21"/>
    <mergeCell ref="H11:H12"/>
    <mergeCell ref="I11:I12"/>
    <mergeCell ref="L11:M12"/>
    <mergeCell ref="F12:G12"/>
    <mergeCell ref="B15:C15"/>
    <mergeCell ref="F15:H15"/>
    <mergeCell ref="J15:K15"/>
    <mergeCell ref="L15:M15"/>
    <mergeCell ref="A16:A17"/>
    <mergeCell ref="B16:C17"/>
    <mergeCell ref="D16:D17"/>
    <mergeCell ref="E16:E17"/>
    <mergeCell ref="F16:H16"/>
    <mergeCell ref="I16:I17"/>
    <mergeCell ref="F17:H17"/>
    <mergeCell ref="L16:M17"/>
    <mergeCell ref="A1:M1"/>
    <mergeCell ref="A2:M2"/>
    <mergeCell ref="A3:C3"/>
    <mergeCell ref="D3:M3"/>
    <mergeCell ref="A4:C4"/>
    <mergeCell ref="D4:G4"/>
    <mergeCell ref="I4:L4"/>
    <mergeCell ref="A9:C10"/>
    <mergeCell ref="D9:E10"/>
    <mergeCell ref="F9:G9"/>
    <mergeCell ref="H9:H10"/>
    <mergeCell ref="I9:I10"/>
    <mergeCell ref="L9:M10"/>
    <mergeCell ref="F10:G10"/>
    <mergeCell ref="A7:C8"/>
    <mergeCell ref="D7:E7"/>
    <mergeCell ref="F7:M7"/>
    <mergeCell ref="D8:E8"/>
    <mergeCell ref="F8:G8"/>
    <mergeCell ref="J8:K8"/>
    <mergeCell ref="L8:M8"/>
    <mergeCell ref="L52:M53"/>
    <mergeCell ref="L50:M51"/>
    <mergeCell ref="L48:M49"/>
    <mergeCell ref="L46:M47"/>
    <mergeCell ref="L44:M45"/>
    <mergeCell ref="L42:M43"/>
    <mergeCell ref="L40:M41"/>
    <mergeCell ref="L38:M39"/>
    <mergeCell ref="A5:C5"/>
    <mergeCell ref="D5:F5"/>
    <mergeCell ref="I5:L5"/>
    <mergeCell ref="A6:C6"/>
    <mergeCell ref="D6:G6"/>
    <mergeCell ref="I6:M6"/>
    <mergeCell ref="A13:C14"/>
    <mergeCell ref="D13:E14"/>
    <mergeCell ref="F13:G13"/>
    <mergeCell ref="H13:H14"/>
    <mergeCell ref="I13:I14"/>
    <mergeCell ref="L13:M14"/>
    <mergeCell ref="F14:G14"/>
    <mergeCell ref="A11:C12"/>
    <mergeCell ref="D11:E12"/>
    <mergeCell ref="F11:G11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xWindow="595" yWindow="321" count="5">
    <dataValidation type="whole" imeMode="off" operator="greaterThan" allowBlank="1" showInputMessage="1" showErrorMessage="1" sqref="K9:K14 K16:K55">
      <formula1>-1</formula1>
    </dataValidation>
    <dataValidation type="list" allowBlank="1" showInputMessage="1" showErrorMessage="1" prompt="▼をクリックして選んでください。" sqref="H9:H14">
      <formula1>$O$25:$O$26</formula1>
    </dataValidation>
    <dataValidation type="list" allowBlank="1" showInputMessage="1" prompt="▼をクリックして選んでください。" sqref="L54 L16 L52 L50 L48 L46 L44 L42 L40 L38 L36 L34 L32 L30 L28 L26 L24 L22 L18 L20">
      <formula1>$O$18:$O$23</formula1>
    </dataValidation>
    <dataValidation type="list" allowBlank="1" showInputMessage="1" showErrorMessage="1" prompt="▼をクリックして選んでください。" sqref="D3:M3">
      <formula1>$O$4:$O$10</formula1>
    </dataValidation>
    <dataValidation type="list" allowBlank="1" showInputMessage="1" showErrorMessage="1" sqref="E16:E55">
      <formula1>$O$13:$O$16</formula1>
    </dataValidation>
  </dataValidations>
  <pageMargins left="0.72" right="0.15748031496062992" top="0.19685039370078741" bottom="0.27559055118110237" header="0.11811023622047245" footer="0.27559055118110237"/>
  <pageSetup paperSize="9" scale="8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V55"/>
  <sheetViews>
    <sheetView showGridLines="0" zoomScaleNormal="100" workbookViewId="0">
      <selection activeCell="C3" sqref="C3:M3"/>
    </sheetView>
  </sheetViews>
  <sheetFormatPr defaultColWidth="8.75" defaultRowHeight="13.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6.5" customWidth="1"/>
    <col min="10" max="10" width="8.625" customWidth="1"/>
    <col min="11" max="11" width="5.25" customWidth="1"/>
    <col min="12" max="12" width="6" customWidth="1"/>
    <col min="13" max="13" width="6.625" customWidth="1"/>
    <col min="14" max="14" width="8.75" style="477"/>
    <col min="15" max="15" width="8.75" style="97"/>
    <col min="16" max="16" width="27.625" style="97" bestFit="1" customWidth="1"/>
    <col min="17" max="17" width="5.25" style="97" customWidth="1"/>
    <col min="18" max="19" width="4.625" style="97" customWidth="1"/>
    <col min="20" max="20" width="4.125" style="97" customWidth="1"/>
    <col min="21" max="21" width="4" style="97" customWidth="1"/>
    <col min="22" max="22" width="8.75" style="97"/>
  </cols>
  <sheetData>
    <row r="1" spans="1:22" ht="18.75">
      <c r="A1" s="236" t="s">
        <v>188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76"/>
      <c r="P1" s="94" t="s">
        <v>45</v>
      </c>
      <c r="Q1" s="94" t="s">
        <v>130</v>
      </c>
      <c r="R1" s="94" t="s">
        <v>128</v>
      </c>
      <c r="S1" s="94" t="s">
        <v>129</v>
      </c>
      <c r="T1" s="94" t="s">
        <v>131</v>
      </c>
      <c r="U1" s="94" t="s">
        <v>22</v>
      </c>
    </row>
    <row r="2" spans="1:22" ht="16.5" customHeight="1" thickBot="1">
      <c r="A2" s="357" t="s">
        <v>173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78"/>
      <c r="P2" s="94" t="s">
        <v>155</v>
      </c>
      <c r="Q2" s="95" t="s">
        <v>150</v>
      </c>
      <c r="R2" s="94" t="s">
        <v>150</v>
      </c>
      <c r="S2" s="94" t="s">
        <v>150</v>
      </c>
      <c r="T2" s="94" t="s">
        <v>152</v>
      </c>
      <c r="U2" s="94" t="s">
        <v>150</v>
      </c>
    </row>
    <row r="3" spans="1:22" s="1" customFormat="1" ht="18" customHeight="1">
      <c r="A3" s="363" t="s">
        <v>1</v>
      </c>
      <c r="B3" s="266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479"/>
      <c r="O3" s="98"/>
      <c r="P3" s="94" t="s">
        <v>107</v>
      </c>
      <c r="Q3" s="95" t="s">
        <v>113</v>
      </c>
      <c r="R3" s="94" t="s">
        <v>50</v>
      </c>
      <c r="S3" s="94" t="s">
        <v>51</v>
      </c>
      <c r="T3" s="94" t="s">
        <v>118</v>
      </c>
      <c r="U3" s="94" t="s">
        <v>114</v>
      </c>
      <c r="V3" s="99"/>
    </row>
    <row r="4" spans="1:22" s="1" customFormat="1" ht="29.25" customHeight="1">
      <c r="A4" s="364" t="s">
        <v>2</v>
      </c>
      <c r="B4" s="365"/>
      <c r="C4" s="245" t="str">
        <f>IF(C3="","",VLOOKUP(C3,$P2:$U7,2,0))</f>
        <v/>
      </c>
      <c r="D4" s="246"/>
      <c r="E4" s="246"/>
      <c r="F4" s="247"/>
      <c r="G4" s="260" t="s">
        <v>22</v>
      </c>
      <c r="H4" s="261"/>
      <c r="I4" s="205" t="str">
        <f>IF(C3="","",VLOOKUP(C3,$P2:$U7,6,0))</f>
        <v/>
      </c>
      <c r="J4" s="206"/>
      <c r="K4" s="206"/>
      <c r="L4" s="206"/>
      <c r="M4" s="17" t="s">
        <v>57</v>
      </c>
      <c r="N4" s="481"/>
      <c r="O4" s="98"/>
      <c r="P4" s="94" t="s">
        <v>108</v>
      </c>
      <c r="Q4" s="95" t="s">
        <v>47</v>
      </c>
      <c r="R4" s="94" t="s">
        <v>52</v>
      </c>
      <c r="S4" s="94" t="s">
        <v>53</v>
      </c>
      <c r="T4" s="94" t="s">
        <v>119</v>
      </c>
      <c r="U4" s="94" t="s">
        <v>169</v>
      </c>
      <c r="V4" s="99"/>
    </row>
    <row r="5" spans="1:22" s="1" customFormat="1" ht="29.25" customHeight="1">
      <c r="A5" s="364" t="s">
        <v>3</v>
      </c>
      <c r="B5" s="365"/>
      <c r="C5" s="201" t="str">
        <f>IF(C3="","",VLOOKUP(C3,$P2:$U7,5,0))</f>
        <v/>
      </c>
      <c r="D5" s="202"/>
      <c r="E5" s="202"/>
      <c r="F5" s="14" t="s">
        <v>57</v>
      </c>
      <c r="G5" s="260" t="s">
        <v>23</v>
      </c>
      <c r="H5" s="261"/>
      <c r="I5" s="201"/>
      <c r="J5" s="202"/>
      <c r="K5" s="202"/>
      <c r="L5" s="202"/>
      <c r="M5" s="17" t="s">
        <v>57</v>
      </c>
      <c r="N5" s="481"/>
      <c r="O5" s="98"/>
      <c r="P5" s="94" t="s">
        <v>109</v>
      </c>
      <c r="Q5" s="95" t="s">
        <v>124</v>
      </c>
      <c r="R5" s="94" t="s">
        <v>46</v>
      </c>
      <c r="S5" s="94" t="s">
        <v>132</v>
      </c>
      <c r="T5" s="94" t="s">
        <v>120</v>
      </c>
      <c r="U5" s="94" t="s">
        <v>170</v>
      </c>
      <c r="V5" s="99"/>
    </row>
    <row r="6" spans="1:22" s="1" customFormat="1" ht="18" customHeight="1">
      <c r="A6" s="366" t="s">
        <v>4</v>
      </c>
      <c r="B6" s="367"/>
      <c r="C6" s="205" t="str">
        <f>IF(C3="","",VLOOKUP(C3,$P2:$U7,3,0))</f>
        <v/>
      </c>
      <c r="D6" s="206"/>
      <c r="E6" s="206"/>
      <c r="F6" s="207"/>
      <c r="G6" s="371" t="s">
        <v>5</v>
      </c>
      <c r="H6" s="372"/>
      <c r="I6" s="205" t="str">
        <f>IF(C3="","",VLOOKUP(C3,$P2:$U7,4,0))</f>
        <v/>
      </c>
      <c r="J6" s="206"/>
      <c r="K6" s="206"/>
      <c r="L6" s="206"/>
      <c r="M6" s="208"/>
      <c r="N6" s="481"/>
      <c r="O6" s="98"/>
      <c r="P6" s="94" t="s">
        <v>110</v>
      </c>
      <c r="Q6" s="95" t="s">
        <v>127</v>
      </c>
      <c r="R6" s="94" t="s">
        <v>48</v>
      </c>
      <c r="S6" s="94" t="s">
        <v>49</v>
      </c>
      <c r="T6" s="94" t="s">
        <v>121</v>
      </c>
      <c r="U6" s="94" t="s">
        <v>115</v>
      </c>
      <c r="V6" s="99"/>
    </row>
    <row r="7" spans="1:22" s="1" customFormat="1" ht="21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480"/>
      <c r="O7" s="98"/>
      <c r="P7" s="94" t="s">
        <v>111</v>
      </c>
      <c r="Q7" s="95" t="s">
        <v>126</v>
      </c>
      <c r="R7" s="94" t="s">
        <v>56</v>
      </c>
      <c r="S7" s="94" t="s">
        <v>56</v>
      </c>
      <c r="T7" s="94" t="s">
        <v>122</v>
      </c>
      <c r="U7" s="94" t="s">
        <v>116</v>
      </c>
      <c r="V7" s="99"/>
    </row>
    <row r="8" spans="1:22" s="1" customFormat="1" ht="21" customHeight="1" thickBot="1">
      <c r="A8" s="373" t="s">
        <v>30</v>
      </c>
      <c r="B8" s="362"/>
      <c r="C8" s="360"/>
      <c r="D8" s="360"/>
      <c r="E8" s="360"/>
      <c r="F8" s="360"/>
      <c r="G8" s="362" t="s">
        <v>10</v>
      </c>
      <c r="H8" s="362"/>
      <c r="I8" s="360"/>
      <c r="J8" s="360"/>
      <c r="K8" s="360"/>
      <c r="L8" s="360"/>
      <c r="M8" s="361"/>
      <c r="N8" s="480"/>
      <c r="O8" s="98"/>
      <c r="P8" s="94" t="s">
        <v>112</v>
      </c>
      <c r="Q8" s="95" t="s">
        <v>125</v>
      </c>
      <c r="R8" s="94" t="s">
        <v>54</v>
      </c>
      <c r="S8" s="94" t="s">
        <v>55</v>
      </c>
      <c r="T8" s="94" t="s">
        <v>123</v>
      </c>
      <c r="U8" s="94" t="s">
        <v>117</v>
      </c>
      <c r="V8" s="99"/>
    </row>
    <row r="9" spans="1:22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80"/>
      <c r="O9" s="98"/>
      <c r="P9" s="98"/>
      <c r="Q9" s="97"/>
      <c r="R9" s="97"/>
      <c r="S9" s="97"/>
      <c r="T9" s="97"/>
      <c r="U9" s="97"/>
      <c r="V9" s="99"/>
    </row>
    <row r="10" spans="1:22" ht="14.25">
      <c r="A10" s="2" t="s">
        <v>42</v>
      </c>
      <c r="B10" s="8" t="s">
        <v>25</v>
      </c>
      <c r="C10" s="265" t="s">
        <v>33</v>
      </c>
      <c r="D10" s="266"/>
      <c r="E10" s="5" t="s">
        <v>17</v>
      </c>
      <c r="F10" s="16" t="s">
        <v>77</v>
      </c>
      <c r="G10" s="15" t="s">
        <v>74</v>
      </c>
      <c r="H10" s="15" t="s">
        <v>75</v>
      </c>
      <c r="I10" s="15" t="s">
        <v>76</v>
      </c>
      <c r="J10" s="265" t="s">
        <v>0</v>
      </c>
      <c r="K10" s="267"/>
      <c r="L10" s="239" t="s">
        <v>29</v>
      </c>
      <c r="M10" s="368"/>
    </row>
    <row r="11" spans="1:22" ht="17.25" customHeight="1">
      <c r="A11" s="358">
        <v>1</v>
      </c>
      <c r="B11" s="343"/>
      <c r="C11" s="219" t="s">
        <v>158</v>
      </c>
      <c r="D11" s="220"/>
      <c r="E11" s="223"/>
      <c r="F11" s="244"/>
      <c r="G11" s="244"/>
      <c r="H11" s="244"/>
      <c r="I11" s="244"/>
      <c r="J11" s="18">
        <v>42903</v>
      </c>
      <c r="K11" s="70"/>
      <c r="L11" s="316"/>
      <c r="M11" s="317"/>
      <c r="P11" s="97" t="s">
        <v>6</v>
      </c>
    </row>
    <row r="12" spans="1:22" ht="17.25" customHeight="1">
      <c r="A12" s="359"/>
      <c r="B12" s="344"/>
      <c r="C12" s="229"/>
      <c r="D12" s="230"/>
      <c r="E12" s="224"/>
      <c r="F12" s="244"/>
      <c r="G12" s="244"/>
      <c r="H12" s="244"/>
      <c r="I12" s="244"/>
      <c r="J12" s="18">
        <v>42904</v>
      </c>
      <c r="K12" s="70"/>
      <c r="L12" s="318"/>
      <c r="M12" s="319"/>
    </row>
    <row r="13" spans="1:22" ht="17.25" customHeight="1">
      <c r="A13" s="359">
        <v>2</v>
      </c>
      <c r="B13" s="343"/>
      <c r="C13" s="219" t="s">
        <v>158</v>
      </c>
      <c r="D13" s="220"/>
      <c r="E13" s="223"/>
      <c r="F13" s="244"/>
      <c r="G13" s="244"/>
      <c r="H13" s="244"/>
      <c r="I13" s="244"/>
      <c r="J13" s="18">
        <v>42903</v>
      </c>
      <c r="K13" s="70"/>
      <c r="L13" s="316"/>
      <c r="M13" s="317"/>
      <c r="P13" s="93"/>
    </row>
    <row r="14" spans="1:22" ht="17.25" customHeight="1">
      <c r="A14" s="359"/>
      <c r="B14" s="344"/>
      <c r="C14" s="229"/>
      <c r="D14" s="230"/>
      <c r="E14" s="224"/>
      <c r="F14" s="244"/>
      <c r="G14" s="244"/>
      <c r="H14" s="244"/>
      <c r="I14" s="244"/>
      <c r="J14" s="18">
        <v>42904</v>
      </c>
      <c r="K14" s="70"/>
      <c r="L14" s="318"/>
      <c r="M14" s="319"/>
      <c r="P14" s="93"/>
    </row>
    <row r="15" spans="1:22" ht="17.25" customHeight="1">
      <c r="A15" s="359">
        <v>3</v>
      </c>
      <c r="B15" s="343"/>
      <c r="C15" s="219" t="s">
        <v>158</v>
      </c>
      <c r="D15" s="220"/>
      <c r="E15" s="223"/>
      <c r="F15" s="244"/>
      <c r="G15" s="244"/>
      <c r="H15" s="244"/>
      <c r="I15" s="244"/>
      <c r="J15" s="18">
        <v>42903</v>
      </c>
      <c r="K15" s="70"/>
      <c r="L15" s="316"/>
      <c r="M15" s="317"/>
      <c r="P15" s="93"/>
    </row>
    <row r="16" spans="1:22" ht="17.25" customHeight="1">
      <c r="A16" s="359"/>
      <c r="B16" s="344"/>
      <c r="C16" s="229"/>
      <c r="D16" s="230"/>
      <c r="E16" s="224"/>
      <c r="F16" s="244"/>
      <c r="G16" s="244"/>
      <c r="H16" s="244"/>
      <c r="I16" s="244"/>
      <c r="J16" s="18">
        <v>42904</v>
      </c>
      <c r="K16" s="70"/>
      <c r="L16" s="318"/>
      <c r="M16" s="319"/>
      <c r="P16" s="93"/>
    </row>
    <row r="17" spans="1:16" ht="17.25" customHeight="1">
      <c r="A17" s="359">
        <v>4</v>
      </c>
      <c r="B17" s="343"/>
      <c r="C17" s="219" t="s">
        <v>158</v>
      </c>
      <c r="D17" s="220"/>
      <c r="E17" s="223"/>
      <c r="F17" s="244"/>
      <c r="G17" s="244"/>
      <c r="H17" s="244"/>
      <c r="I17" s="244"/>
      <c r="J17" s="18">
        <v>42903</v>
      </c>
      <c r="K17" s="70"/>
      <c r="L17" s="316"/>
      <c r="M17" s="317"/>
      <c r="P17" s="93"/>
    </row>
    <row r="18" spans="1:16" ht="17.25" customHeight="1">
      <c r="A18" s="359"/>
      <c r="B18" s="344"/>
      <c r="C18" s="229"/>
      <c r="D18" s="230"/>
      <c r="E18" s="224"/>
      <c r="F18" s="244"/>
      <c r="G18" s="244"/>
      <c r="H18" s="244"/>
      <c r="I18" s="244"/>
      <c r="J18" s="18">
        <v>42904</v>
      </c>
      <c r="K18" s="70"/>
      <c r="L18" s="318"/>
      <c r="M18" s="319"/>
    </row>
    <row r="19" spans="1:16" ht="17.25" customHeight="1">
      <c r="A19" s="359">
        <v>5</v>
      </c>
      <c r="B19" s="343"/>
      <c r="C19" s="219" t="s">
        <v>158</v>
      </c>
      <c r="D19" s="220"/>
      <c r="E19" s="223"/>
      <c r="F19" s="244"/>
      <c r="G19" s="244"/>
      <c r="H19" s="244"/>
      <c r="I19" s="244"/>
      <c r="J19" s="18">
        <v>42903</v>
      </c>
      <c r="K19" s="70"/>
      <c r="L19" s="316"/>
      <c r="M19" s="317"/>
    </row>
    <row r="20" spans="1:16" ht="17.25" customHeight="1">
      <c r="A20" s="359"/>
      <c r="B20" s="344"/>
      <c r="C20" s="229"/>
      <c r="D20" s="230"/>
      <c r="E20" s="224"/>
      <c r="F20" s="244"/>
      <c r="G20" s="244"/>
      <c r="H20" s="244"/>
      <c r="I20" s="244"/>
      <c r="J20" s="18">
        <v>42904</v>
      </c>
      <c r="K20" s="70"/>
      <c r="L20" s="318"/>
      <c r="M20" s="319"/>
    </row>
    <row r="21" spans="1:16" ht="17.25" customHeight="1">
      <c r="A21" s="359">
        <v>6</v>
      </c>
      <c r="B21" s="343"/>
      <c r="C21" s="219" t="s">
        <v>158</v>
      </c>
      <c r="D21" s="220"/>
      <c r="E21" s="223"/>
      <c r="F21" s="244"/>
      <c r="G21" s="244"/>
      <c r="H21" s="244"/>
      <c r="I21" s="244"/>
      <c r="J21" s="18">
        <v>42903</v>
      </c>
      <c r="K21" s="70"/>
      <c r="L21" s="316"/>
      <c r="M21" s="317"/>
    </row>
    <row r="22" spans="1:16" ht="17.25" customHeight="1">
      <c r="A22" s="359"/>
      <c r="B22" s="344"/>
      <c r="C22" s="229"/>
      <c r="D22" s="230"/>
      <c r="E22" s="224"/>
      <c r="F22" s="244"/>
      <c r="G22" s="244"/>
      <c r="H22" s="244"/>
      <c r="I22" s="244"/>
      <c r="J22" s="18">
        <v>42904</v>
      </c>
      <c r="K22" s="70"/>
      <c r="L22" s="318"/>
      <c r="M22" s="319"/>
    </row>
    <row r="23" spans="1:16" ht="17.25" customHeight="1">
      <c r="A23" s="359">
        <v>7</v>
      </c>
      <c r="B23" s="343"/>
      <c r="C23" s="219" t="s">
        <v>158</v>
      </c>
      <c r="D23" s="220"/>
      <c r="E23" s="223"/>
      <c r="F23" s="244"/>
      <c r="G23" s="244"/>
      <c r="H23" s="244"/>
      <c r="I23" s="244"/>
      <c r="J23" s="18">
        <v>42903</v>
      </c>
      <c r="K23" s="70"/>
      <c r="L23" s="316"/>
      <c r="M23" s="317"/>
    </row>
    <row r="24" spans="1:16" ht="17.25" customHeight="1">
      <c r="A24" s="359"/>
      <c r="B24" s="344"/>
      <c r="C24" s="229"/>
      <c r="D24" s="230"/>
      <c r="E24" s="224"/>
      <c r="F24" s="244"/>
      <c r="G24" s="244"/>
      <c r="H24" s="244"/>
      <c r="I24" s="244"/>
      <c r="J24" s="18">
        <v>42904</v>
      </c>
      <c r="K24" s="70"/>
      <c r="L24" s="318"/>
      <c r="M24" s="319"/>
    </row>
    <row r="25" spans="1:16" ht="17.25" customHeight="1">
      <c r="A25" s="359">
        <v>8</v>
      </c>
      <c r="B25" s="343"/>
      <c r="C25" s="219" t="s">
        <v>158</v>
      </c>
      <c r="D25" s="220"/>
      <c r="E25" s="223"/>
      <c r="F25" s="244"/>
      <c r="G25" s="244"/>
      <c r="H25" s="244"/>
      <c r="I25" s="244"/>
      <c r="J25" s="18">
        <v>42903</v>
      </c>
      <c r="K25" s="70"/>
      <c r="L25" s="316"/>
      <c r="M25" s="317"/>
    </row>
    <row r="26" spans="1:16" ht="17.25" customHeight="1">
      <c r="A26" s="359"/>
      <c r="B26" s="344"/>
      <c r="C26" s="229"/>
      <c r="D26" s="230"/>
      <c r="E26" s="224"/>
      <c r="F26" s="244"/>
      <c r="G26" s="244"/>
      <c r="H26" s="244"/>
      <c r="I26" s="244"/>
      <c r="J26" s="18">
        <v>42904</v>
      </c>
      <c r="K26" s="70"/>
      <c r="L26" s="318"/>
      <c r="M26" s="319"/>
    </row>
    <row r="27" spans="1:16" ht="17.25" customHeight="1">
      <c r="A27" s="359">
        <v>9</v>
      </c>
      <c r="B27" s="343"/>
      <c r="C27" s="219" t="s">
        <v>158</v>
      </c>
      <c r="D27" s="220"/>
      <c r="E27" s="223"/>
      <c r="F27" s="244"/>
      <c r="G27" s="244"/>
      <c r="H27" s="244"/>
      <c r="I27" s="244"/>
      <c r="J27" s="18">
        <v>42903</v>
      </c>
      <c r="K27" s="70"/>
      <c r="L27" s="316"/>
      <c r="M27" s="317"/>
    </row>
    <row r="28" spans="1:16" ht="17.25" customHeight="1">
      <c r="A28" s="359"/>
      <c r="B28" s="344"/>
      <c r="C28" s="229"/>
      <c r="D28" s="230"/>
      <c r="E28" s="224"/>
      <c r="F28" s="244"/>
      <c r="G28" s="244"/>
      <c r="H28" s="244"/>
      <c r="I28" s="244"/>
      <c r="J28" s="18">
        <v>42904</v>
      </c>
      <c r="K28" s="70"/>
      <c r="L28" s="318"/>
      <c r="M28" s="319"/>
    </row>
    <row r="29" spans="1:16" ht="17.25" customHeight="1">
      <c r="A29" s="359">
        <v>10</v>
      </c>
      <c r="B29" s="343"/>
      <c r="C29" s="219" t="s">
        <v>158</v>
      </c>
      <c r="D29" s="220"/>
      <c r="E29" s="223"/>
      <c r="F29" s="244"/>
      <c r="G29" s="244"/>
      <c r="H29" s="244"/>
      <c r="I29" s="244"/>
      <c r="J29" s="18">
        <v>42903</v>
      </c>
      <c r="K29" s="70"/>
      <c r="L29" s="316"/>
      <c r="M29" s="317"/>
    </row>
    <row r="30" spans="1:16" ht="17.25" customHeight="1">
      <c r="A30" s="359"/>
      <c r="B30" s="344"/>
      <c r="C30" s="229"/>
      <c r="D30" s="230"/>
      <c r="E30" s="224"/>
      <c r="F30" s="244"/>
      <c r="G30" s="244"/>
      <c r="H30" s="244"/>
      <c r="I30" s="244"/>
      <c r="J30" s="18">
        <v>42904</v>
      </c>
      <c r="K30" s="70"/>
      <c r="L30" s="318"/>
      <c r="M30" s="319"/>
    </row>
    <row r="31" spans="1:16" ht="17.25" customHeight="1">
      <c r="A31" s="359">
        <v>11</v>
      </c>
      <c r="B31" s="343"/>
      <c r="C31" s="219" t="s">
        <v>158</v>
      </c>
      <c r="D31" s="220"/>
      <c r="E31" s="223"/>
      <c r="F31" s="244"/>
      <c r="G31" s="244"/>
      <c r="H31" s="244"/>
      <c r="I31" s="244"/>
      <c r="J31" s="18">
        <v>42903</v>
      </c>
      <c r="K31" s="70"/>
      <c r="L31" s="316"/>
      <c r="M31" s="317"/>
    </row>
    <row r="32" spans="1:16" ht="17.25" customHeight="1">
      <c r="A32" s="359"/>
      <c r="B32" s="344"/>
      <c r="C32" s="229"/>
      <c r="D32" s="230"/>
      <c r="E32" s="224"/>
      <c r="F32" s="244"/>
      <c r="G32" s="244"/>
      <c r="H32" s="244"/>
      <c r="I32" s="244"/>
      <c r="J32" s="18">
        <v>42904</v>
      </c>
      <c r="K32" s="70"/>
      <c r="L32" s="318"/>
      <c r="M32" s="319"/>
    </row>
    <row r="33" spans="1:15" ht="17.25" customHeight="1">
      <c r="A33" s="359">
        <v>12</v>
      </c>
      <c r="B33" s="343"/>
      <c r="C33" s="219" t="s">
        <v>158</v>
      </c>
      <c r="D33" s="220"/>
      <c r="E33" s="223"/>
      <c r="F33" s="244"/>
      <c r="G33" s="244"/>
      <c r="H33" s="244"/>
      <c r="I33" s="244"/>
      <c r="J33" s="18">
        <v>42903</v>
      </c>
      <c r="K33" s="70"/>
      <c r="L33" s="316"/>
      <c r="M33" s="317"/>
    </row>
    <row r="34" spans="1:15" ht="17.25" customHeight="1" thickBot="1">
      <c r="A34" s="374"/>
      <c r="B34" s="344"/>
      <c r="C34" s="340"/>
      <c r="D34" s="355"/>
      <c r="E34" s="224"/>
      <c r="F34" s="356"/>
      <c r="G34" s="356"/>
      <c r="H34" s="356"/>
      <c r="I34" s="356"/>
      <c r="J34" s="18">
        <v>42904</v>
      </c>
      <c r="K34" s="77"/>
      <c r="L34" s="318"/>
      <c r="M34" s="319"/>
    </row>
    <row r="35" spans="1:15" ht="18" thickBot="1">
      <c r="A35" s="323" t="s">
        <v>18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482"/>
      <c r="O35" s="100"/>
    </row>
    <row r="36" spans="1:15" ht="24" customHeight="1">
      <c r="A36" s="9" t="s">
        <v>43</v>
      </c>
      <c r="B36" s="10" t="s">
        <v>25</v>
      </c>
      <c r="C36" s="337" t="s">
        <v>33</v>
      </c>
      <c r="D36" s="239"/>
      <c r="E36" s="239"/>
      <c r="F36" s="11" t="s">
        <v>44</v>
      </c>
      <c r="G36" s="345" t="s">
        <v>25</v>
      </c>
      <c r="H36" s="346"/>
      <c r="I36" s="326" t="s">
        <v>33</v>
      </c>
      <c r="J36" s="327"/>
      <c r="K36" s="327"/>
      <c r="L36" s="327"/>
      <c r="M36" s="328"/>
      <c r="N36" s="482"/>
      <c r="O36" s="100"/>
    </row>
    <row r="37" spans="1:15" ht="17.25" customHeight="1">
      <c r="A37" s="300">
        <v>1</v>
      </c>
      <c r="B37" s="329"/>
      <c r="C37" s="219" t="s">
        <v>159</v>
      </c>
      <c r="D37" s="271"/>
      <c r="E37" s="220"/>
      <c r="F37" s="338">
        <v>4</v>
      </c>
      <c r="G37" s="348"/>
      <c r="H37" s="349"/>
      <c r="I37" s="219" t="s">
        <v>156</v>
      </c>
      <c r="J37" s="271"/>
      <c r="K37" s="271"/>
      <c r="L37" s="271"/>
      <c r="M37" s="332"/>
      <c r="N37" s="482"/>
      <c r="O37" s="100"/>
    </row>
    <row r="38" spans="1:15" ht="17.25" customHeight="1">
      <c r="A38" s="333"/>
      <c r="B38" s="329"/>
      <c r="C38" s="229"/>
      <c r="D38" s="330"/>
      <c r="E38" s="330"/>
      <c r="F38" s="377"/>
      <c r="G38" s="350"/>
      <c r="H38" s="351"/>
      <c r="I38" s="229"/>
      <c r="J38" s="330"/>
      <c r="K38" s="330"/>
      <c r="L38" s="330"/>
      <c r="M38" s="331"/>
      <c r="N38" s="482"/>
      <c r="O38" s="100"/>
    </row>
    <row r="39" spans="1:15" ht="17.25" customHeight="1">
      <c r="A39" s="300">
        <v>2</v>
      </c>
      <c r="B39" s="329"/>
      <c r="C39" s="219" t="s">
        <v>159</v>
      </c>
      <c r="D39" s="271"/>
      <c r="E39" s="220"/>
      <c r="F39" s="338">
        <v>5</v>
      </c>
      <c r="G39" s="348"/>
      <c r="H39" s="349"/>
      <c r="I39" s="219" t="s">
        <v>156</v>
      </c>
      <c r="J39" s="271"/>
      <c r="K39" s="271"/>
      <c r="L39" s="271"/>
      <c r="M39" s="332"/>
      <c r="N39" s="482"/>
      <c r="O39" s="100"/>
    </row>
    <row r="40" spans="1:15" ht="17.25" customHeight="1">
      <c r="A40" s="333"/>
      <c r="B40" s="329"/>
      <c r="C40" s="229"/>
      <c r="D40" s="330"/>
      <c r="E40" s="330"/>
      <c r="F40" s="377"/>
      <c r="G40" s="350"/>
      <c r="H40" s="351"/>
      <c r="I40" s="229"/>
      <c r="J40" s="330"/>
      <c r="K40" s="330"/>
      <c r="L40" s="330"/>
      <c r="M40" s="331"/>
      <c r="N40" s="482"/>
      <c r="O40" s="100"/>
    </row>
    <row r="41" spans="1:15" ht="17.25" customHeight="1">
      <c r="A41" s="300">
        <v>3</v>
      </c>
      <c r="B41" s="329"/>
      <c r="C41" s="219" t="s">
        <v>159</v>
      </c>
      <c r="D41" s="271"/>
      <c r="E41" s="220"/>
      <c r="F41" s="338">
        <v>6</v>
      </c>
      <c r="G41" s="348"/>
      <c r="H41" s="349"/>
      <c r="I41" s="219" t="s">
        <v>156</v>
      </c>
      <c r="J41" s="271"/>
      <c r="K41" s="271"/>
      <c r="L41" s="271"/>
      <c r="M41" s="332"/>
      <c r="N41" s="482"/>
      <c r="O41" s="100"/>
    </row>
    <row r="42" spans="1:15" ht="17.25" customHeight="1" thickBot="1">
      <c r="A42" s="347"/>
      <c r="B42" s="342"/>
      <c r="C42" s="340"/>
      <c r="D42" s="341"/>
      <c r="E42" s="341"/>
      <c r="F42" s="339"/>
      <c r="G42" s="352"/>
      <c r="H42" s="353"/>
      <c r="I42" s="340"/>
      <c r="J42" s="341"/>
      <c r="K42" s="341"/>
      <c r="L42" s="341"/>
      <c r="M42" s="375"/>
      <c r="N42" s="482"/>
      <c r="O42" s="100"/>
    </row>
    <row r="43" spans="1:15" ht="18" thickBot="1">
      <c r="A43" s="378" t="s">
        <v>19</v>
      </c>
      <c r="B43" s="378"/>
      <c r="C43" s="378"/>
      <c r="D43" s="378"/>
      <c r="E43" s="378"/>
      <c r="F43" s="378"/>
      <c r="G43" s="378"/>
      <c r="H43" s="378"/>
      <c r="I43" t="s">
        <v>20</v>
      </c>
      <c r="N43" s="482"/>
      <c r="O43" s="100"/>
    </row>
    <row r="44" spans="1:15" ht="24" customHeight="1">
      <c r="A44" s="9" t="s">
        <v>8</v>
      </c>
      <c r="B44" s="10" t="s">
        <v>25</v>
      </c>
      <c r="C44" s="337" t="s">
        <v>33</v>
      </c>
      <c r="D44" s="239"/>
      <c r="E44" s="239"/>
      <c r="F44" s="11" t="s">
        <v>8</v>
      </c>
      <c r="G44" s="345" t="s">
        <v>25</v>
      </c>
      <c r="H44" s="346"/>
      <c r="I44" s="326" t="s">
        <v>33</v>
      </c>
      <c r="J44" s="327"/>
      <c r="K44" s="327"/>
      <c r="L44" s="327"/>
      <c r="M44" s="328"/>
      <c r="N44" s="482"/>
      <c r="O44" s="100"/>
    </row>
    <row r="45" spans="1:15" ht="17.25" customHeight="1">
      <c r="A45" s="300">
        <v>1</v>
      </c>
      <c r="B45" s="329"/>
      <c r="C45" s="219" t="s">
        <v>159</v>
      </c>
      <c r="D45" s="271"/>
      <c r="E45" s="220"/>
      <c r="F45" s="338">
        <v>4</v>
      </c>
      <c r="G45" s="348"/>
      <c r="H45" s="349"/>
      <c r="I45" s="219" t="s">
        <v>156</v>
      </c>
      <c r="J45" s="271"/>
      <c r="K45" s="271"/>
      <c r="L45" s="271"/>
      <c r="M45" s="332"/>
      <c r="N45" s="482"/>
      <c r="O45" s="100"/>
    </row>
    <row r="46" spans="1:15" ht="17.25" customHeight="1">
      <c r="A46" s="333"/>
      <c r="B46" s="329"/>
      <c r="C46" s="229"/>
      <c r="D46" s="330"/>
      <c r="E46" s="330"/>
      <c r="F46" s="377"/>
      <c r="G46" s="350"/>
      <c r="H46" s="351"/>
      <c r="I46" s="229"/>
      <c r="J46" s="330"/>
      <c r="K46" s="330"/>
      <c r="L46" s="330"/>
      <c r="M46" s="331"/>
      <c r="N46" s="482"/>
      <c r="O46" s="100"/>
    </row>
    <row r="47" spans="1:15" ht="17.25" customHeight="1">
      <c r="A47" s="300">
        <v>2</v>
      </c>
      <c r="B47" s="329"/>
      <c r="C47" s="219" t="s">
        <v>159</v>
      </c>
      <c r="D47" s="271"/>
      <c r="E47" s="220"/>
      <c r="F47" s="338">
        <v>5</v>
      </c>
      <c r="G47" s="348"/>
      <c r="H47" s="349"/>
      <c r="I47" s="219" t="s">
        <v>156</v>
      </c>
      <c r="J47" s="271"/>
      <c r="K47" s="271"/>
      <c r="L47" s="271"/>
      <c r="M47" s="332"/>
      <c r="N47" s="482"/>
      <c r="O47" s="100"/>
    </row>
    <row r="48" spans="1:15" ht="17.25" customHeight="1">
      <c r="A48" s="333"/>
      <c r="B48" s="329"/>
      <c r="C48" s="229"/>
      <c r="D48" s="330"/>
      <c r="E48" s="330"/>
      <c r="F48" s="377"/>
      <c r="G48" s="350"/>
      <c r="H48" s="351"/>
      <c r="I48" s="229"/>
      <c r="J48" s="330"/>
      <c r="K48" s="330"/>
      <c r="L48" s="330"/>
      <c r="M48" s="331"/>
      <c r="N48" s="482"/>
      <c r="O48" s="100"/>
    </row>
    <row r="49" spans="1:15" ht="17.25" customHeight="1">
      <c r="A49" s="300">
        <v>3</v>
      </c>
      <c r="B49" s="329"/>
      <c r="C49" s="219" t="s">
        <v>159</v>
      </c>
      <c r="D49" s="271"/>
      <c r="E49" s="220"/>
      <c r="F49" s="338">
        <v>6</v>
      </c>
      <c r="G49" s="348"/>
      <c r="H49" s="349"/>
      <c r="I49" s="219" t="s">
        <v>156</v>
      </c>
      <c r="J49" s="271"/>
      <c r="K49" s="271"/>
      <c r="L49" s="271"/>
      <c r="M49" s="332"/>
      <c r="N49" s="482"/>
      <c r="O49" s="100"/>
    </row>
    <row r="50" spans="1:15" ht="17.25" customHeight="1" thickBot="1">
      <c r="A50" s="347"/>
      <c r="B50" s="342"/>
      <c r="C50" s="340"/>
      <c r="D50" s="341"/>
      <c r="E50" s="341"/>
      <c r="F50" s="339"/>
      <c r="G50" s="352"/>
      <c r="H50" s="353"/>
      <c r="I50" s="340"/>
      <c r="J50" s="341"/>
      <c r="K50" s="341"/>
      <c r="L50" s="341"/>
      <c r="M50" s="375"/>
      <c r="N50" s="482"/>
      <c r="O50" s="100"/>
    </row>
    <row r="51" spans="1:15" ht="8.25" customHeight="1" thickBot="1"/>
    <row r="52" spans="1:15" ht="18" customHeight="1">
      <c r="A52" s="376" t="s">
        <v>34</v>
      </c>
      <c r="B52" s="354" t="s">
        <v>78</v>
      </c>
      <c r="C52" s="354"/>
      <c r="D52" s="101"/>
      <c r="E52" s="320">
        <f>3500*D52</f>
        <v>0</v>
      </c>
      <c r="F52" s="321"/>
      <c r="G52" s="321"/>
      <c r="H52" s="322"/>
      <c r="I52" s="239" t="s">
        <v>71</v>
      </c>
      <c r="J52" s="308">
        <f>E52+E53+E54+G55</f>
        <v>0</v>
      </c>
      <c r="K52" s="309"/>
      <c r="L52" s="309"/>
      <c r="M52" s="310"/>
    </row>
    <row r="53" spans="1:15" ht="18" customHeight="1">
      <c r="A53" s="358"/>
      <c r="B53" s="324" t="s">
        <v>91</v>
      </c>
      <c r="C53" s="325"/>
      <c r="D53" s="102"/>
      <c r="E53" s="303">
        <f>2000*D53</f>
        <v>0</v>
      </c>
      <c r="F53" s="304"/>
      <c r="G53" s="304"/>
      <c r="H53" s="305"/>
      <c r="I53" s="224"/>
      <c r="J53" s="290"/>
      <c r="K53" s="311"/>
      <c r="L53" s="311"/>
      <c r="M53" s="312"/>
    </row>
    <row r="54" spans="1:15" ht="18" customHeight="1">
      <c r="A54" s="359"/>
      <c r="B54" s="335" t="s">
        <v>79</v>
      </c>
      <c r="C54" s="336"/>
      <c r="D54" s="103"/>
      <c r="E54" s="303">
        <f>2500*D54</f>
        <v>0</v>
      </c>
      <c r="F54" s="304"/>
      <c r="G54" s="304"/>
      <c r="H54" s="305"/>
      <c r="I54" s="244"/>
      <c r="J54" s="290"/>
      <c r="K54" s="311"/>
      <c r="L54" s="311"/>
      <c r="M54" s="312"/>
    </row>
    <row r="55" spans="1:15" ht="18" customHeight="1" thickBot="1">
      <c r="A55" s="374"/>
      <c r="B55" s="334" t="s">
        <v>178</v>
      </c>
      <c r="C55" s="334"/>
      <c r="D55" s="104"/>
      <c r="E55" s="21" t="s">
        <v>179</v>
      </c>
      <c r="F55" s="104"/>
      <c r="G55" s="306">
        <f>1000*(D55+F55)</f>
        <v>0</v>
      </c>
      <c r="H55" s="307"/>
      <c r="I55" s="356"/>
      <c r="J55" s="313"/>
      <c r="K55" s="314"/>
      <c r="L55" s="314"/>
      <c r="M55" s="315"/>
    </row>
  </sheetData>
  <mergeCells count="212">
    <mergeCell ref="I39:M39"/>
    <mergeCell ref="I42:M42"/>
    <mergeCell ref="I44:M44"/>
    <mergeCell ref="A52:A55"/>
    <mergeCell ref="A41:A42"/>
    <mergeCell ref="F37:F38"/>
    <mergeCell ref="F39:F40"/>
    <mergeCell ref="G44:H44"/>
    <mergeCell ref="A43:H43"/>
    <mergeCell ref="I52:I55"/>
    <mergeCell ref="A45:A46"/>
    <mergeCell ref="C45:E45"/>
    <mergeCell ref="F45:F46"/>
    <mergeCell ref="B37:B38"/>
    <mergeCell ref="B39:B40"/>
    <mergeCell ref="I49:M49"/>
    <mergeCell ref="I50:M50"/>
    <mergeCell ref="F47:F48"/>
    <mergeCell ref="G47:H48"/>
    <mergeCell ref="I47:M47"/>
    <mergeCell ref="I48:M48"/>
    <mergeCell ref="I45:M45"/>
    <mergeCell ref="I46:M46"/>
    <mergeCell ref="A37:A38"/>
    <mergeCell ref="L11:M12"/>
    <mergeCell ref="L13:M14"/>
    <mergeCell ref="L15:M16"/>
    <mergeCell ref="L17:M18"/>
    <mergeCell ref="I33:I34"/>
    <mergeCell ref="H29:H30"/>
    <mergeCell ref="I29:I30"/>
    <mergeCell ref="H31:H32"/>
    <mergeCell ref="I31:I32"/>
    <mergeCell ref="I27:I28"/>
    <mergeCell ref="H21:H22"/>
    <mergeCell ref="I21:I22"/>
    <mergeCell ref="H23:H24"/>
    <mergeCell ref="I23:I24"/>
    <mergeCell ref="H17:H18"/>
    <mergeCell ref="H27:H28"/>
    <mergeCell ref="H33:H34"/>
    <mergeCell ref="H19:H20"/>
    <mergeCell ref="H25:H26"/>
    <mergeCell ref="I25:I26"/>
    <mergeCell ref="I17:I18"/>
    <mergeCell ref="A21:A22"/>
    <mergeCell ref="A23:A24"/>
    <mergeCell ref="C20:D20"/>
    <mergeCell ref="C21:D21"/>
    <mergeCell ref="C22:D22"/>
    <mergeCell ref="C23:D23"/>
    <mergeCell ref="C24:D24"/>
    <mergeCell ref="C25:D25"/>
    <mergeCell ref="C26:D26"/>
    <mergeCell ref="B19:B20"/>
    <mergeCell ref="A8:B8"/>
    <mergeCell ref="A7:B7"/>
    <mergeCell ref="C8:F8"/>
    <mergeCell ref="A25:A26"/>
    <mergeCell ref="A27:A28"/>
    <mergeCell ref="E27:E28"/>
    <mergeCell ref="E33:E34"/>
    <mergeCell ref="A33:A34"/>
    <mergeCell ref="C31:D31"/>
    <mergeCell ref="C32:D32"/>
    <mergeCell ref="E31:E32"/>
    <mergeCell ref="A29:A30"/>
    <mergeCell ref="A31:A32"/>
    <mergeCell ref="F33:F34"/>
    <mergeCell ref="F31:F32"/>
    <mergeCell ref="F29:F30"/>
    <mergeCell ref="E25:E26"/>
    <mergeCell ref="E21:E22"/>
    <mergeCell ref="B21:B22"/>
    <mergeCell ref="B23:B24"/>
    <mergeCell ref="B11:B12"/>
    <mergeCell ref="C12:D12"/>
    <mergeCell ref="F13:F14"/>
    <mergeCell ref="E13:E14"/>
    <mergeCell ref="G6:H6"/>
    <mergeCell ref="C3:M3"/>
    <mergeCell ref="C4:F4"/>
    <mergeCell ref="I4:L4"/>
    <mergeCell ref="A5:B5"/>
    <mergeCell ref="A17:A18"/>
    <mergeCell ref="A19:A20"/>
    <mergeCell ref="G13:G14"/>
    <mergeCell ref="F15:F16"/>
    <mergeCell ref="G15:G16"/>
    <mergeCell ref="F17:F18"/>
    <mergeCell ref="G17:G18"/>
    <mergeCell ref="G19:G20"/>
    <mergeCell ref="B17:B18"/>
    <mergeCell ref="C18:D18"/>
    <mergeCell ref="A13:A14"/>
    <mergeCell ref="A15:A16"/>
    <mergeCell ref="B13:B14"/>
    <mergeCell ref="B15:B16"/>
    <mergeCell ref="I19:I20"/>
    <mergeCell ref="H13:H14"/>
    <mergeCell ref="I13:I14"/>
    <mergeCell ref="H15:H16"/>
    <mergeCell ref="I15:I16"/>
    <mergeCell ref="A2:M2"/>
    <mergeCell ref="A1:M1"/>
    <mergeCell ref="F11:F12"/>
    <mergeCell ref="G11:G12"/>
    <mergeCell ref="H11:H12"/>
    <mergeCell ref="I11:I12"/>
    <mergeCell ref="C11:D11"/>
    <mergeCell ref="E11:E12"/>
    <mergeCell ref="A11:A12"/>
    <mergeCell ref="I8:M8"/>
    <mergeCell ref="C5:E5"/>
    <mergeCell ref="I5:L5"/>
    <mergeCell ref="C6:F6"/>
    <mergeCell ref="I6:M6"/>
    <mergeCell ref="G8:H8"/>
    <mergeCell ref="A3:B3"/>
    <mergeCell ref="A4:B4"/>
    <mergeCell ref="A6:B6"/>
    <mergeCell ref="J10:K10"/>
    <mergeCell ref="C10:D10"/>
    <mergeCell ref="L10:M10"/>
    <mergeCell ref="C7:M7"/>
    <mergeCell ref="G4:H4"/>
    <mergeCell ref="G5:H5"/>
    <mergeCell ref="B52:C52"/>
    <mergeCell ref="C46:E46"/>
    <mergeCell ref="F49:F50"/>
    <mergeCell ref="G49:H50"/>
    <mergeCell ref="C49:E49"/>
    <mergeCell ref="C50:E50"/>
    <mergeCell ref="G45:H46"/>
    <mergeCell ref="B33:B34"/>
    <mergeCell ref="B29:B30"/>
    <mergeCell ref="B31:B32"/>
    <mergeCell ref="C30:D30"/>
    <mergeCell ref="C34:D34"/>
    <mergeCell ref="G33:G34"/>
    <mergeCell ref="G29:G30"/>
    <mergeCell ref="G31:G32"/>
    <mergeCell ref="A49:A50"/>
    <mergeCell ref="A47:A48"/>
    <mergeCell ref="B49:B50"/>
    <mergeCell ref="G37:H38"/>
    <mergeCell ref="G39:H40"/>
    <mergeCell ref="G41:H42"/>
    <mergeCell ref="C37:E37"/>
    <mergeCell ref="C38:E38"/>
    <mergeCell ref="C39:E39"/>
    <mergeCell ref="C40:E40"/>
    <mergeCell ref="C47:E47"/>
    <mergeCell ref="C48:E48"/>
    <mergeCell ref="G21:G22"/>
    <mergeCell ref="B54:C54"/>
    <mergeCell ref="C36:E36"/>
    <mergeCell ref="C41:E41"/>
    <mergeCell ref="F41:F42"/>
    <mergeCell ref="C44:E44"/>
    <mergeCell ref="C42:E42"/>
    <mergeCell ref="B41:B42"/>
    <mergeCell ref="G23:G24"/>
    <mergeCell ref="F25:F26"/>
    <mergeCell ref="G25:G26"/>
    <mergeCell ref="F27:F28"/>
    <mergeCell ref="G27:G28"/>
    <mergeCell ref="B25:B26"/>
    <mergeCell ref="B27:B28"/>
    <mergeCell ref="G36:H36"/>
    <mergeCell ref="C27:D27"/>
    <mergeCell ref="C28:D28"/>
    <mergeCell ref="C33:D33"/>
    <mergeCell ref="C29:D29"/>
    <mergeCell ref="E29:E30"/>
    <mergeCell ref="E23:E24"/>
    <mergeCell ref="F21:F22"/>
    <mergeCell ref="F23:F24"/>
    <mergeCell ref="E15:E16"/>
    <mergeCell ref="E17:E18"/>
    <mergeCell ref="E19:E20"/>
    <mergeCell ref="C17:D17"/>
    <mergeCell ref="C13:D13"/>
    <mergeCell ref="C14:D14"/>
    <mergeCell ref="C15:D15"/>
    <mergeCell ref="C16:D16"/>
    <mergeCell ref="F19:F20"/>
    <mergeCell ref="C19:D19"/>
    <mergeCell ref="E53:H53"/>
    <mergeCell ref="E54:H54"/>
    <mergeCell ref="G55:H55"/>
    <mergeCell ref="J52:M55"/>
    <mergeCell ref="L19:M20"/>
    <mergeCell ref="L21:M22"/>
    <mergeCell ref="L23:M24"/>
    <mergeCell ref="L25:M26"/>
    <mergeCell ref="L27:M28"/>
    <mergeCell ref="L29:M30"/>
    <mergeCell ref="L31:M32"/>
    <mergeCell ref="L33:M34"/>
    <mergeCell ref="E52:H52"/>
    <mergeCell ref="A35:M35"/>
    <mergeCell ref="B53:C53"/>
    <mergeCell ref="I36:M36"/>
    <mergeCell ref="B45:B46"/>
    <mergeCell ref="I40:M40"/>
    <mergeCell ref="I41:M41"/>
    <mergeCell ref="I37:M37"/>
    <mergeCell ref="I38:M38"/>
    <mergeCell ref="A39:A40"/>
    <mergeCell ref="B55:C55"/>
    <mergeCell ref="B47:B48"/>
  </mergeCells>
  <phoneticPr fontId="2"/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whole" imeMode="off" operator="greaterThan" allowBlank="1" showInputMessage="1" showErrorMessage="1" sqref="O35:O50 K11:K34">
      <formula1>-1</formula1>
    </dataValidation>
    <dataValidation type="list" allowBlank="1" showInputMessage="1" showErrorMessage="1" prompt="▼をクリックして選んでください。" sqref="F11:I34">
      <formula1>$P$11</formula1>
    </dataValidation>
    <dataValidation type="list" allowBlank="1" showInputMessage="1" showErrorMessage="1" prompt="▼をクリックして選んでください。" sqref="C3:M3">
      <formula1>$P$2:$P$8</formula1>
    </dataValidation>
  </dataValidations>
  <pageMargins left="0.59055118110236227" right="0.59055118110236227" top="0.19685039370078741" bottom="0.19685039370078741" header="0" footer="0"/>
  <pageSetup paperSize="9" scale="91" orientation="portrait" r:id="rId1"/>
  <headerFooter alignWithMargins="0"/>
  <cellWatches>
    <cellWatch r="E33"/>
  </cellWatch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Y55"/>
  <sheetViews>
    <sheetView showGridLines="0" zoomScaleNormal="100" workbookViewId="0">
      <selection activeCell="C3" sqref="C3:M3"/>
    </sheetView>
  </sheetViews>
  <sheetFormatPr defaultColWidth="8.75" defaultRowHeight="13.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6.5" customWidth="1"/>
    <col min="10" max="10" width="8.625" customWidth="1"/>
    <col min="11" max="11" width="5.25" customWidth="1"/>
    <col min="12" max="12" width="6" customWidth="1"/>
    <col min="13" max="13" width="6.625" customWidth="1"/>
    <col min="14" max="14" width="8.75" style="477"/>
    <col min="15" max="15" width="8.75" style="97"/>
    <col min="16" max="16" width="27.625" style="97" bestFit="1" customWidth="1"/>
    <col min="17" max="17" width="5.25" style="97" customWidth="1"/>
    <col min="18" max="19" width="4.625" style="97" customWidth="1"/>
    <col min="20" max="20" width="4.125" style="97" customWidth="1"/>
    <col min="21" max="21" width="4" style="97" customWidth="1"/>
    <col min="22" max="25" width="8.75" style="97"/>
  </cols>
  <sheetData>
    <row r="1" spans="1:25" ht="18.75">
      <c r="A1" s="236" t="s">
        <v>189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76"/>
      <c r="P1" s="94" t="s">
        <v>45</v>
      </c>
      <c r="Q1" s="94" t="s">
        <v>130</v>
      </c>
      <c r="R1" s="94" t="s">
        <v>128</v>
      </c>
      <c r="S1" s="94" t="s">
        <v>129</v>
      </c>
      <c r="T1" s="94" t="s">
        <v>131</v>
      </c>
      <c r="U1" s="94" t="s">
        <v>22</v>
      </c>
    </row>
    <row r="2" spans="1:25" ht="16.5" customHeight="1" thickBo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78"/>
      <c r="P2" s="94" t="s">
        <v>155</v>
      </c>
      <c r="Q2" s="95" t="s">
        <v>150</v>
      </c>
      <c r="R2" s="94" t="s">
        <v>150</v>
      </c>
      <c r="S2" s="94" t="s">
        <v>150</v>
      </c>
      <c r="T2" s="94" t="s">
        <v>152</v>
      </c>
      <c r="U2" s="94" t="s">
        <v>150</v>
      </c>
    </row>
    <row r="3" spans="1:25" s="1" customFormat="1" ht="18" customHeight="1">
      <c r="A3" s="363" t="s">
        <v>1</v>
      </c>
      <c r="B3" s="266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479"/>
      <c r="O3" s="98"/>
      <c r="P3" s="94" t="s">
        <v>107</v>
      </c>
      <c r="Q3" s="95" t="s">
        <v>113</v>
      </c>
      <c r="R3" s="94" t="s">
        <v>50</v>
      </c>
      <c r="S3" s="94" t="s">
        <v>51</v>
      </c>
      <c r="T3" s="94" t="s">
        <v>118</v>
      </c>
      <c r="U3" s="94" t="s">
        <v>114</v>
      </c>
      <c r="V3" s="99"/>
      <c r="W3" s="99"/>
      <c r="X3" s="99"/>
      <c r="Y3" s="99"/>
    </row>
    <row r="4" spans="1:25" s="1" customFormat="1" ht="29.25" customHeight="1">
      <c r="A4" s="364" t="s">
        <v>2</v>
      </c>
      <c r="B4" s="365"/>
      <c r="C4" s="245" t="str">
        <f>IF(C3="","",VLOOKUP(C3,$P2:$U7,2,0))</f>
        <v/>
      </c>
      <c r="D4" s="246"/>
      <c r="E4" s="246"/>
      <c r="F4" s="247"/>
      <c r="G4" s="260" t="s">
        <v>22</v>
      </c>
      <c r="H4" s="261"/>
      <c r="I4" s="205" t="str">
        <f>IF(C3="","",VLOOKUP(C3,$P2:$U7,6,0))</f>
        <v/>
      </c>
      <c r="J4" s="206"/>
      <c r="K4" s="206"/>
      <c r="L4" s="206"/>
      <c r="M4" s="17" t="s">
        <v>57</v>
      </c>
      <c r="N4" s="481"/>
      <c r="O4" s="98"/>
      <c r="P4" s="94" t="s">
        <v>108</v>
      </c>
      <c r="Q4" s="95" t="s">
        <v>47</v>
      </c>
      <c r="R4" s="94" t="s">
        <v>52</v>
      </c>
      <c r="S4" s="94" t="s">
        <v>53</v>
      </c>
      <c r="T4" s="94" t="s">
        <v>119</v>
      </c>
      <c r="U4" s="94" t="s">
        <v>169</v>
      </c>
      <c r="V4" s="99"/>
      <c r="W4" s="99"/>
      <c r="X4" s="99"/>
      <c r="Y4" s="99"/>
    </row>
    <row r="5" spans="1:25" s="1" customFormat="1" ht="29.25" customHeight="1">
      <c r="A5" s="364" t="s">
        <v>3</v>
      </c>
      <c r="B5" s="365"/>
      <c r="C5" s="201" t="str">
        <f>IF(C3="","",VLOOKUP(C3,$P2:$U7,5,0))</f>
        <v/>
      </c>
      <c r="D5" s="202"/>
      <c r="E5" s="202"/>
      <c r="F5" s="72" t="s">
        <v>57</v>
      </c>
      <c r="G5" s="260" t="s">
        <v>23</v>
      </c>
      <c r="H5" s="261"/>
      <c r="I5" s="201"/>
      <c r="J5" s="202"/>
      <c r="K5" s="202"/>
      <c r="L5" s="202"/>
      <c r="M5" s="17" t="s">
        <v>57</v>
      </c>
      <c r="N5" s="481"/>
      <c r="O5" s="98"/>
      <c r="P5" s="94" t="s">
        <v>109</v>
      </c>
      <c r="Q5" s="95" t="s">
        <v>124</v>
      </c>
      <c r="R5" s="94" t="s">
        <v>46</v>
      </c>
      <c r="S5" s="94" t="s">
        <v>132</v>
      </c>
      <c r="T5" s="94" t="s">
        <v>120</v>
      </c>
      <c r="U5" s="94" t="s">
        <v>170</v>
      </c>
      <c r="V5" s="99"/>
      <c r="W5" s="99"/>
      <c r="X5" s="99"/>
      <c r="Y5" s="99"/>
    </row>
    <row r="6" spans="1:25" s="1" customFormat="1" ht="18" customHeight="1">
      <c r="A6" s="366" t="s">
        <v>4</v>
      </c>
      <c r="B6" s="367"/>
      <c r="C6" s="205" t="str">
        <f>IF(C3="","",VLOOKUP(C3,$P2:$U7,3,0))</f>
        <v/>
      </c>
      <c r="D6" s="206"/>
      <c r="E6" s="206"/>
      <c r="F6" s="207"/>
      <c r="G6" s="371" t="s">
        <v>5</v>
      </c>
      <c r="H6" s="372"/>
      <c r="I6" s="205" t="str">
        <f>IF(C3="","",VLOOKUP(C3,$P2:$U7,4,0))</f>
        <v/>
      </c>
      <c r="J6" s="206"/>
      <c r="K6" s="206"/>
      <c r="L6" s="206"/>
      <c r="M6" s="208"/>
      <c r="N6" s="481"/>
      <c r="O6" s="98"/>
      <c r="P6" s="94" t="s">
        <v>110</v>
      </c>
      <c r="Q6" s="95" t="s">
        <v>127</v>
      </c>
      <c r="R6" s="94" t="s">
        <v>48</v>
      </c>
      <c r="S6" s="94" t="s">
        <v>49</v>
      </c>
      <c r="T6" s="94" t="s">
        <v>121</v>
      </c>
      <c r="U6" s="94" t="s">
        <v>115</v>
      </c>
      <c r="V6" s="99"/>
      <c r="W6" s="99"/>
      <c r="X6" s="99"/>
      <c r="Y6" s="99"/>
    </row>
    <row r="7" spans="1:25" s="1" customFormat="1" ht="21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70"/>
      <c r="N7" s="480"/>
      <c r="O7" s="98"/>
      <c r="P7" s="94" t="s">
        <v>111</v>
      </c>
      <c r="Q7" s="95" t="s">
        <v>126</v>
      </c>
      <c r="R7" s="94" t="s">
        <v>56</v>
      </c>
      <c r="S7" s="94" t="s">
        <v>56</v>
      </c>
      <c r="T7" s="94" t="s">
        <v>122</v>
      </c>
      <c r="U7" s="94" t="s">
        <v>116</v>
      </c>
      <c r="V7" s="99"/>
      <c r="W7" s="99"/>
      <c r="X7" s="99"/>
      <c r="Y7" s="99"/>
    </row>
    <row r="8" spans="1:25" s="1" customFormat="1" ht="21" customHeight="1" thickBot="1">
      <c r="A8" s="373" t="s">
        <v>30</v>
      </c>
      <c r="B8" s="362"/>
      <c r="C8" s="360"/>
      <c r="D8" s="360"/>
      <c r="E8" s="360"/>
      <c r="F8" s="360"/>
      <c r="G8" s="362" t="s">
        <v>10</v>
      </c>
      <c r="H8" s="362"/>
      <c r="I8" s="360"/>
      <c r="J8" s="360"/>
      <c r="K8" s="360"/>
      <c r="L8" s="360"/>
      <c r="M8" s="361"/>
      <c r="N8" s="480"/>
      <c r="O8" s="98"/>
      <c r="P8" s="94" t="s">
        <v>112</v>
      </c>
      <c r="Q8" s="95" t="s">
        <v>125</v>
      </c>
      <c r="R8" s="94" t="s">
        <v>54</v>
      </c>
      <c r="S8" s="94" t="s">
        <v>55</v>
      </c>
      <c r="T8" s="94" t="s">
        <v>123</v>
      </c>
      <c r="U8" s="94" t="s">
        <v>117</v>
      </c>
      <c r="V8" s="99"/>
      <c r="W8" s="99"/>
      <c r="X8" s="99"/>
      <c r="Y8" s="99"/>
    </row>
    <row r="9" spans="1:25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80"/>
      <c r="O9" s="98"/>
      <c r="P9" s="98"/>
      <c r="Q9" s="97"/>
      <c r="R9" s="97"/>
      <c r="S9" s="97"/>
      <c r="T9" s="97"/>
      <c r="U9" s="97"/>
      <c r="V9" s="99"/>
      <c r="W9" s="99"/>
      <c r="X9" s="99"/>
      <c r="Y9" s="99"/>
    </row>
    <row r="10" spans="1:25" ht="14.25">
      <c r="A10" s="68" t="s">
        <v>42</v>
      </c>
      <c r="B10" s="78" t="s">
        <v>25</v>
      </c>
      <c r="C10" s="265" t="s">
        <v>33</v>
      </c>
      <c r="D10" s="266"/>
      <c r="E10" s="76" t="s">
        <v>17</v>
      </c>
      <c r="F10" s="16" t="s">
        <v>77</v>
      </c>
      <c r="G10" s="69" t="s">
        <v>74</v>
      </c>
      <c r="H10" s="69" t="s">
        <v>75</v>
      </c>
      <c r="I10" s="69" t="s">
        <v>76</v>
      </c>
      <c r="J10" s="265" t="s">
        <v>0</v>
      </c>
      <c r="K10" s="267"/>
      <c r="L10" s="239" t="s">
        <v>29</v>
      </c>
      <c r="M10" s="368"/>
    </row>
    <row r="11" spans="1:25" ht="17.25" customHeight="1">
      <c r="A11" s="358">
        <v>1</v>
      </c>
      <c r="B11" s="343"/>
      <c r="C11" s="219" t="s">
        <v>158</v>
      </c>
      <c r="D11" s="220"/>
      <c r="E11" s="223"/>
      <c r="F11" s="244"/>
      <c r="G11" s="244"/>
      <c r="H11" s="244"/>
      <c r="I11" s="244"/>
      <c r="J11" s="18">
        <v>42903</v>
      </c>
      <c r="K11" s="70"/>
      <c r="L11" s="316"/>
      <c r="M11" s="317"/>
      <c r="P11" s="97" t="s">
        <v>6</v>
      </c>
    </row>
    <row r="12" spans="1:25" ht="17.25" customHeight="1">
      <c r="A12" s="359"/>
      <c r="B12" s="344"/>
      <c r="C12" s="229"/>
      <c r="D12" s="230"/>
      <c r="E12" s="224"/>
      <c r="F12" s="244"/>
      <c r="G12" s="244"/>
      <c r="H12" s="244"/>
      <c r="I12" s="244"/>
      <c r="J12" s="18">
        <v>42904</v>
      </c>
      <c r="K12" s="70"/>
      <c r="L12" s="318"/>
      <c r="M12" s="319"/>
    </row>
    <row r="13" spans="1:25" ht="17.25" customHeight="1">
      <c r="A13" s="359">
        <v>2</v>
      </c>
      <c r="B13" s="343"/>
      <c r="C13" s="219" t="s">
        <v>158</v>
      </c>
      <c r="D13" s="220"/>
      <c r="E13" s="223"/>
      <c r="F13" s="244"/>
      <c r="G13" s="244"/>
      <c r="H13" s="244"/>
      <c r="I13" s="244"/>
      <c r="J13" s="18">
        <v>42903</v>
      </c>
      <c r="K13" s="70"/>
      <c r="L13" s="316"/>
      <c r="M13" s="317"/>
      <c r="P13" s="93"/>
    </row>
    <row r="14" spans="1:25" ht="17.25" customHeight="1">
      <c r="A14" s="359"/>
      <c r="B14" s="344"/>
      <c r="C14" s="229"/>
      <c r="D14" s="230"/>
      <c r="E14" s="224"/>
      <c r="F14" s="244"/>
      <c r="G14" s="244"/>
      <c r="H14" s="244"/>
      <c r="I14" s="244"/>
      <c r="J14" s="18">
        <v>42904</v>
      </c>
      <c r="K14" s="70"/>
      <c r="L14" s="318"/>
      <c r="M14" s="319"/>
      <c r="P14" s="93"/>
    </row>
    <row r="15" spans="1:25" ht="17.25" customHeight="1">
      <c r="A15" s="359">
        <v>3</v>
      </c>
      <c r="B15" s="343"/>
      <c r="C15" s="219" t="s">
        <v>158</v>
      </c>
      <c r="D15" s="220"/>
      <c r="E15" s="223"/>
      <c r="F15" s="244"/>
      <c r="G15" s="244"/>
      <c r="H15" s="244"/>
      <c r="I15" s="244"/>
      <c r="J15" s="18">
        <v>42903</v>
      </c>
      <c r="K15" s="70"/>
      <c r="L15" s="316"/>
      <c r="M15" s="317"/>
      <c r="P15" s="93"/>
    </row>
    <row r="16" spans="1:25" ht="17.25" customHeight="1">
      <c r="A16" s="359"/>
      <c r="B16" s="344"/>
      <c r="C16" s="229"/>
      <c r="D16" s="230"/>
      <c r="E16" s="224"/>
      <c r="F16" s="244"/>
      <c r="G16" s="244"/>
      <c r="H16" s="244"/>
      <c r="I16" s="244"/>
      <c r="J16" s="18">
        <v>42904</v>
      </c>
      <c r="K16" s="70"/>
      <c r="L16" s="318"/>
      <c r="M16" s="319"/>
      <c r="P16" s="93"/>
    </row>
    <row r="17" spans="1:16" ht="17.25" customHeight="1">
      <c r="A17" s="359">
        <v>4</v>
      </c>
      <c r="B17" s="343"/>
      <c r="C17" s="219" t="s">
        <v>158</v>
      </c>
      <c r="D17" s="220"/>
      <c r="E17" s="223"/>
      <c r="F17" s="244"/>
      <c r="G17" s="244"/>
      <c r="H17" s="244"/>
      <c r="I17" s="244"/>
      <c r="J17" s="18">
        <v>42903</v>
      </c>
      <c r="K17" s="70"/>
      <c r="L17" s="316"/>
      <c r="M17" s="317"/>
      <c r="P17" s="93"/>
    </row>
    <row r="18" spans="1:16" ht="17.25" customHeight="1">
      <c r="A18" s="359"/>
      <c r="B18" s="344"/>
      <c r="C18" s="229"/>
      <c r="D18" s="230"/>
      <c r="E18" s="224"/>
      <c r="F18" s="244"/>
      <c r="G18" s="244"/>
      <c r="H18" s="244"/>
      <c r="I18" s="244"/>
      <c r="J18" s="18">
        <v>42904</v>
      </c>
      <c r="K18" s="70"/>
      <c r="L18" s="318"/>
      <c r="M18" s="319"/>
      <c r="P18" s="93"/>
    </row>
    <row r="19" spans="1:16" ht="17.25" customHeight="1">
      <c r="A19" s="359">
        <v>5</v>
      </c>
      <c r="B19" s="343"/>
      <c r="C19" s="219" t="s">
        <v>158</v>
      </c>
      <c r="D19" s="220"/>
      <c r="E19" s="223"/>
      <c r="F19" s="244"/>
      <c r="G19" s="244"/>
      <c r="H19" s="244"/>
      <c r="I19" s="244"/>
      <c r="J19" s="18">
        <v>42903</v>
      </c>
      <c r="K19" s="70"/>
      <c r="L19" s="316"/>
      <c r="M19" s="317"/>
    </row>
    <row r="20" spans="1:16" ht="17.25" customHeight="1">
      <c r="A20" s="359"/>
      <c r="B20" s="344"/>
      <c r="C20" s="229"/>
      <c r="D20" s="230"/>
      <c r="E20" s="224"/>
      <c r="F20" s="244"/>
      <c r="G20" s="244"/>
      <c r="H20" s="244"/>
      <c r="I20" s="244"/>
      <c r="J20" s="18">
        <v>42904</v>
      </c>
      <c r="K20" s="70"/>
      <c r="L20" s="318"/>
      <c r="M20" s="319"/>
    </row>
    <row r="21" spans="1:16" ht="17.25" customHeight="1">
      <c r="A21" s="359">
        <v>6</v>
      </c>
      <c r="B21" s="343"/>
      <c r="C21" s="219" t="s">
        <v>158</v>
      </c>
      <c r="D21" s="220"/>
      <c r="E21" s="223"/>
      <c r="F21" s="244"/>
      <c r="G21" s="244"/>
      <c r="H21" s="244"/>
      <c r="I21" s="244"/>
      <c r="J21" s="18">
        <v>42903</v>
      </c>
      <c r="K21" s="70"/>
      <c r="L21" s="316"/>
      <c r="M21" s="317"/>
    </row>
    <row r="22" spans="1:16" ht="17.25" customHeight="1">
      <c r="A22" s="359"/>
      <c r="B22" s="344"/>
      <c r="C22" s="229"/>
      <c r="D22" s="230"/>
      <c r="E22" s="224"/>
      <c r="F22" s="244"/>
      <c r="G22" s="244"/>
      <c r="H22" s="244"/>
      <c r="I22" s="244"/>
      <c r="J22" s="18">
        <v>42904</v>
      </c>
      <c r="K22" s="70"/>
      <c r="L22" s="318"/>
      <c r="M22" s="319"/>
    </row>
    <row r="23" spans="1:16" ht="17.25" customHeight="1">
      <c r="A23" s="359">
        <v>7</v>
      </c>
      <c r="B23" s="343"/>
      <c r="C23" s="219" t="s">
        <v>158</v>
      </c>
      <c r="D23" s="220"/>
      <c r="E23" s="223"/>
      <c r="F23" s="244"/>
      <c r="G23" s="244"/>
      <c r="H23" s="244"/>
      <c r="I23" s="244"/>
      <c r="J23" s="18">
        <v>42903</v>
      </c>
      <c r="K23" s="70"/>
      <c r="L23" s="316"/>
      <c r="M23" s="317"/>
    </row>
    <row r="24" spans="1:16" ht="17.25" customHeight="1">
      <c r="A24" s="359"/>
      <c r="B24" s="344"/>
      <c r="C24" s="229"/>
      <c r="D24" s="230"/>
      <c r="E24" s="224"/>
      <c r="F24" s="244"/>
      <c r="G24" s="244"/>
      <c r="H24" s="244"/>
      <c r="I24" s="244"/>
      <c r="J24" s="18">
        <v>42904</v>
      </c>
      <c r="K24" s="70"/>
      <c r="L24" s="318"/>
      <c r="M24" s="319"/>
    </row>
    <row r="25" spans="1:16" ht="17.25" customHeight="1">
      <c r="A25" s="359">
        <v>8</v>
      </c>
      <c r="B25" s="343"/>
      <c r="C25" s="219" t="s">
        <v>158</v>
      </c>
      <c r="D25" s="220"/>
      <c r="E25" s="223"/>
      <c r="F25" s="244"/>
      <c r="G25" s="244"/>
      <c r="H25" s="244"/>
      <c r="I25" s="244"/>
      <c r="J25" s="18">
        <v>42903</v>
      </c>
      <c r="K25" s="70"/>
      <c r="L25" s="316"/>
      <c r="M25" s="317"/>
    </row>
    <row r="26" spans="1:16" ht="17.25" customHeight="1">
      <c r="A26" s="359"/>
      <c r="B26" s="344"/>
      <c r="C26" s="229"/>
      <c r="D26" s="230"/>
      <c r="E26" s="224"/>
      <c r="F26" s="244"/>
      <c r="G26" s="244"/>
      <c r="H26" s="244"/>
      <c r="I26" s="244"/>
      <c r="J26" s="18">
        <v>42904</v>
      </c>
      <c r="K26" s="70"/>
      <c r="L26" s="318"/>
      <c r="M26" s="319"/>
    </row>
    <row r="27" spans="1:16" ht="17.25" customHeight="1">
      <c r="A27" s="359">
        <v>9</v>
      </c>
      <c r="B27" s="343"/>
      <c r="C27" s="219" t="s">
        <v>158</v>
      </c>
      <c r="D27" s="220"/>
      <c r="E27" s="223"/>
      <c r="F27" s="244"/>
      <c r="G27" s="244"/>
      <c r="H27" s="244"/>
      <c r="I27" s="244"/>
      <c r="J27" s="18">
        <v>42903</v>
      </c>
      <c r="K27" s="70"/>
      <c r="L27" s="316"/>
      <c r="M27" s="317"/>
    </row>
    <row r="28" spans="1:16" ht="17.25" customHeight="1">
      <c r="A28" s="359"/>
      <c r="B28" s="344"/>
      <c r="C28" s="229"/>
      <c r="D28" s="230"/>
      <c r="E28" s="224"/>
      <c r="F28" s="244"/>
      <c r="G28" s="244"/>
      <c r="H28" s="244"/>
      <c r="I28" s="244"/>
      <c r="J28" s="18">
        <v>42904</v>
      </c>
      <c r="K28" s="70"/>
      <c r="L28" s="318"/>
      <c r="M28" s="319"/>
    </row>
    <row r="29" spans="1:16" ht="17.25" customHeight="1">
      <c r="A29" s="359">
        <v>10</v>
      </c>
      <c r="B29" s="343"/>
      <c r="C29" s="219" t="s">
        <v>158</v>
      </c>
      <c r="D29" s="220"/>
      <c r="E29" s="223"/>
      <c r="F29" s="244"/>
      <c r="G29" s="244"/>
      <c r="H29" s="244"/>
      <c r="I29" s="244"/>
      <c r="J29" s="18">
        <v>42903</v>
      </c>
      <c r="K29" s="70"/>
      <c r="L29" s="316"/>
      <c r="M29" s="317"/>
    </row>
    <row r="30" spans="1:16" ht="17.25" customHeight="1">
      <c r="A30" s="359"/>
      <c r="B30" s="344"/>
      <c r="C30" s="229"/>
      <c r="D30" s="230"/>
      <c r="E30" s="224"/>
      <c r="F30" s="244"/>
      <c r="G30" s="244"/>
      <c r="H30" s="244"/>
      <c r="I30" s="244"/>
      <c r="J30" s="18">
        <v>42904</v>
      </c>
      <c r="K30" s="70"/>
      <c r="L30" s="318"/>
      <c r="M30" s="319"/>
    </row>
    <row r="31" spans="1:16" ht="17.25" customHeight="1">
      <c r="A31" s="359">
        <v>11</v>
      </c>
      <c r="B31" s="343"/>
      <c r="C31" s="219" t="s">
        <v>158</v>
      </c>
      <c r="D31" s="220"/>
      <c r="E31" s="223"/>
      <c r="F31" s="244"/>
      <c r="G31" s="244"/>
      <c r="H31" s="244"/>
      <c r="I31" s="244"/>
      <c r="J31" s="18">
        <v>42903</v>
      </c>
      <c r="K31" s="70"/>
      <c r="L31" s="316"/>
      <c r="M31" s="317"/>
    </row>
    <row r="32" spans="1:16" ht="17.25" customHeight="1">
      <c r="A32" s="359"/>
      <c r="B32" s="344"/>
      <c r="C32" s="229"/>
      <c r="D32" s="230"/>
      <c r="E32" s="224"/>
      <c r="F32" s="244"/>
      <c r="G32" s="244"/>
      <c r="H32" s="244"/>
      <c r="I32" s="244"/>
      <c r="J32" s="18">
        <v>42904</v>
      </c>
      <c r="K32" s="70"/>
      <c r="L32" s="318"/>
      <c r="M32" s="319"/>
    </row>
    <row r="33" spans="1:15" ht="17.25" customHeight="1">
      <c r="A33" s="359">
        <v>12</v>
      </c>
      <c r="B33" s="343"/>
      <c r="C33" s="219" t="s">
        <v>158</v>
      </c>
      <c r="D33" s="220"/>
      <c r="E33" s="223"/>
      <c r="F33" s="244"/>
      <c r="G33" s="244"/>
      <c r="H33" s="244"/>
      <c r="I33" s="244"/>
      <c r="J33" s="18">
        <v>42903</v>
      </c>
      <c r="K33" s="70"/>
      <c r="L33" s="316"/>
      <c r="M33" s="317"/>
    </row>
    <row r="34" spans="1:15" ht="17.25" customHeight="1" thickBot="1">
      <c r="A34" s="374"/>
      <c r="B34" s="344"/>
      <c r="C34" s="340"/>
      <c r="D34" s="355"/>
      <c r="E34" s="224"/>
      <c r="F34" s="356"/>
      <c r="G34" s="356"/>
      <c r="H34" s="356"/>
      <c r="I34" s="356"/>
      <c r="J34" s="18">
        <v>42904</v>
      </c>
      <c r="K34" s="77"/>
      <c r="L34" s="318"/>
      <c r="M34" s="319"/>
    </row>
    <row r="35" spans="1:15" ht="18" thickBot="1">
      <c r="A35" s="323" t="s">
        <v>18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482"/>
      <c r="O35" s="100"/>
    </row>
    <row r="36" spans="1:15" ht="24" customHeight="1">
      <c r="A36" s="9" t="s">
        <v>42</v>
      </c>
      <c r="B36" s="10" t="s">
        <v>25</v>
      </c>
      <c r="C36" s="337" t="s">
        <v>33</v>
      </c>
      <c r="D36" s="239"/>
      <c r="E36" s="239"/>
      <c r="F36" s="11" t="s">
        <v>42</v>
      </c>
      <c r="G36" s="345" t="s">
        <v>25</v>
      </c>
      <c r="H36" s="346"/>
      <c r="I36" s="326" t="s">
        <v>33</v>
      </c>
      <c r="J36" s="327"/>
      <c r="K36" s="327"/>
      <c r="L36" s="327"/>
      <c r="M36" s="328"/>
      <c r="N36" s="482"/>
      <c r="O36" s="100"/>
    </row>
    <row r="37" spans="1:15" ht="17.25" customHeight="1">
      <c r="A37" s="300">
        <v>1</v>
      </c>
      <c r="B37" s="329"/>
      <c r="C37" s="219" t="s">
        <v>159</v>
      </c>
      <c r="D37" s="271"/>
      <c r="E37" s="220"/>
      <c r="F37" s="338">
        <v>4</v>
      </c>
      <c r="G37" s="348"/>
      <c r="H37" s="349"/>
      <c r="I37" s="219" t="s">
        <v>156</v>
      </c>
      <c r="J37" s="271"/>
      <c r="K37" s="271"/>
      <c r="L37" s="271"/>
      <c r="M37" s="332"/>
      <c r="N37" s="482"/>
      <c r="O37" s="100"/>
    </row>
    <row r="38" spans="1:15" ht="17.25" customHeight="1">
      <c r="A38" s="333"/>
      <c r="B38" s="329"/>
      <c r="C38" s="229"/>
      <c r="D38" s="330"/>
      <c r="E38" s="330"/>
      <c r="F38" s="377"/>
      <c r="G38" s="350"/>
      <c r="H38" s="351"/>
      <c r="I38" s="229"/>
      <c r="J38" s="330"/>
      <c r="K38" s="330"/>
      <c r="L38" s="330"/>
      <c r="M38" s="331"/>
      <c r="N38" s="482"/>
      <c r="O38" s="100"/>
    </row>
    <row r="39" spans="1:15" ht="17.25" customHeight="1">
      <c r="A39" s="300">
        <v>2</v>
      </c>
      <c r="B39" s="329"/>
      <c r="C39" s="219" t="s">
        <v>159</v>
      </c>
      <c r="D39" s="271"/>
      <c r="E39" s="220"/>
      <c r="F39" s="338">
        <v>5</v>
      </c>
      <c r="G39" s="348"/>
      <c r="H39" s="349"/>
      <c r="I39" s="219" t="s">
        <v>156</v>
      </c>
      <c r="J39" s="271"/>
      <c r="K39" s="271"/>
      <c r="L39" s="271"/>
      <c r="M39" s="332"/>
      <c r="N39" s="482"/>
      <c r="O39" s="100"/>
    </row>
    <row r="40" spans="1:15" ht="17.25" customHeight="1">
      <c r="A40" s="333"/>
      <c r="B40" s="329"/>
      <c r="C40" s="229"/>
      <c r="D40" s="330"/>
      <c r="E40" s="330"/>
      <c r="F40" s="377"/>
      <c r="G40" s="350"/>
      <c r="H40" s="351"/>
      <c r="I40" s="229"/>
      <c r="J40" s="330"/>
      <c r="K40" s="330"/>
      <c r="L40" s="330"/>
      <c r="M40" s="331"/>
      <c r="N40" s="482"/>
      <c r="O40" s="100"/>
    </row>
    <row r="41" spans="1:15" ht="17.25" customHeight="1">
      <c r="A41" s="300">
        <v>3</v>
      </c>
      <c r="B41" s="329"/>
      <c r="C41" s="219" t="s">
        <v>159</v>
      </c>
      <c r="D41" s="271"/>
      <c r="E41" s="220"/>
      <c r="F41" s="338">
        <v>6</v>
      </c>
      <c r="G41" s="348"/>
      <c r="H41" s="349"/>
      <c r="I41" s="219" t="s">
        <v>156</v>
      </c>
      <c r="J41" s="271"/>
      <c r="K41" s="271"/>
      <c r="L41" s="271"/>
      <c r="M41" s="332"/>
      <c r="N41" s="482"/>
      <c r="O41" s="100"/>
    </row>
    <row r="42" spans="1:15" ht="17.25" customHeight="1" thickBot="1">
      <c r="A42" s="347"/>
      <c r="B42" s="342"/>
      <c r="C42" s="340"/>
      <c r="D42" s="341"/>
      <c r="E42" s="341"/>
      <c r="F42" s="339"/>
      <c r="G42" s="352"/>
      <c r="H42" s="353"/>
      <c r="I42" s="340"/>
      <c r="J42" s="341"/>
      <c r="K42" s="341"/>
      <c r="L42" s="341"/>
      <c r="M42" s="375"/>
      <c r="N42" s="482"/>
      <c r="O42" s="100"/>
    </row>
    <row r="43" spans="1:15" ht="18" thickBot="1">
      <c r="A43" s="378" t="s">
        <v>19</v>
      </c>
      <c r="B43" s="378"/>
      <c r="C43" s="378"/>
      <c r="D43" s="378"/>
      <c r="E43" s="378"/>
      <c r="F43" s="378"/>
      <c r="G43" s="378"/>
      <c r="H43" s="378"/>
      <c r="I43" t="s">
        <v>20</v>
      </c>
      <c r="N43" s="482"/>
      <c r="O43" s="100"/>
    </row>
    <row r="44" spans="1:15" ht="24" customHeight="1">
      <c r="A44" s="9" t="s">
        <v>8</v>
      </c>
      <c r="B44" s="10" t="s">
        <v>25</v>
      </c>
      <c r="C44" s="337" t="s">
        <v>33</v>
      </c>
      <c r="D44" s="239"/>
      <c r="E44" s="239"/>
      <c r="F44" s="11" t="s">
        <v>8</v>
      </c>
      <c r="G44" s="345" t="s">
        <v>25</v>
      </c>
      <c r="H44" s="346"/>
      <c r="I44" s="326" t="s">
        <v>33</v>
      </c>
      <c r="J44" s="327"/>
      <c r="K44" s="327"/>
      <c r="L44" s="327"/>
      <c r="M44" s="328"/>
      <c r="N44" s="482"/>
      <c r="O44" s="100"/>
    </row>
    <row r="45" spans="1:15" ht="17.25" customHeight="1">
      <c r="A45" s="300">
        <v>1</v>
      </c>
      <c r="B45" s="329"/>
      <c r="C45" s="219" t="s">
        <v>159</v>
      </c>
      <c r="D45" s="271"/>
      <c r="E45" s="220"/>
      <c r="F45" s="338">
        <v>4</v>
      </c>
      <c r="G45" s="348"/>
      <c r="H45" s="349"/>
      <c r="I45" s="219" t="s">
        <v>156</v>
      </c>
      <c r="J45" s="271"/>
      <c r="K45" s="271"/>
      <c r="L45" s="271"/>
      <c r="M45" s="332"/>
      <c r="N45" s="482"/>
      <c r="O45" s="100"/>
    </row>
    <row r="46" spans="1:15" ht="17.25" customHeight="1">
      <c r="A46" s="333"/>
      <c r="B46" s="329"/>
      <c r="C46" s="229"/>
      <c r="D46" s="330"/>
      <c r="E46" s="330"/>
      <c r="F46" s="377"/>
      <c r="G46" s="350"/>
      <c r="H46" s="351"/>
      <c r="I46" s="229"/>
      <c r="J46" s="330"/>
      <c r="K46" s="330"/>
      <c r="L46" s="330"/>
      <c r="M46" s="331"/>
      <c r="N46" s="482"/>
      <c r="O46" s="100"/>
    </row>
    <row r="47" spans="1:15" ht="17.25" customHeight="1">
      <c r="A47" s="300">
        <v>2</v>
      </c>
      <c r="B47" s="329"/>
      <c r="C47" s="219" t="s">
        <v>159</v>
      </c>
      <c r="D47" s="271"/>
      <c r="E47" s="220"/>
      <c r="F47" s="338">
        <v>5</v>
      </c>
      <c r="G47" s="348"/>
      <c r="H47" s="349"/>
      <c r="I47" s="219" t="s">
        <v>156</v>
      </c>
      <c r="J47" s="271"/>
      <c r="K47" s="271"/>
      <c r="L47" s="271"/>
      <c r="M47" s="332"/>
      <c r="N47" s="482"/>
      <c r="O47" s="100"/>
    </row>
    <row r="48" spans="1:15" ht="17.25" customHeight="1">
      <c r="A48" s="333"/>
      <c r="B48" s="329"/>
      <c r="C48" s="229"/>
      <c r="D48" s="330"/>
      <c r="E48" s="330"/>
      <c r="F48" s="377"/>
      <c r="G48" s="350"/>
      <c r="H48" s="351"/>
      <c r="I48" s="229"/>
      <c r="J48" s="330"/>
      <c r="K48" s="330"/>
      <c r="L48" s="330"/>
      <c r="M48" s="331"/>
      <c r="N48" s="482"/>
      <c r="O48" s="100"/>
    </row>
    <row r="49" spans="1:15" ht="17.25" customHeight="1">
      <c r="A49" s="300">
        <v>3</v>
      </c>
      <c r="B49" s="329"/>
      <c r="C49" s="219" t="s">
        <v>159</v>
      </c>
      <c r="D49" s="271"/>
      <c r="E49" s="220"/>
      <c r="F49" s="338">
        <v>6</v>
      </c>
      <c r="G49" s="348"/>
      <c r="H49" s="349"/>
      <c r="I49" s="219" t="s">
        <v>156</v>
      </c>
      <c r="J49" s="271"/>
      <c r="K49" s="271"/>
      <c r="L49" s="271"/>
      <c r="M49" s="332"/>
      <c r="N49" s="482"/>
      <c r="O49" s="100"/>
    </row>
    <row r="50" spans="1:15" ht="17.25" customHeight="1" thickBot="1">
      <c r="A50" s="347"/>
      <c r="B50" s="342"/>
      <c r="C50" s="340"/>
      <c r="D50" s="341"/>
      <c r="E50" s="341"/>
      <c r="F50" s="339"/>
      <c r="G50" s="352"/>
      <c r="H50" s="353"/>
      <c r="I50" s="340"/>
      <c r="J50" s="341"/>
      <c r="K50" s="341"/>
      <c r="L50" s="341"/>
      <c r="M50" s="375"/>
      <c r="N50" s="482"/>
      <c r="O50" s="100"/>
    </row>
    <row r="51" spans="1:15" ht="8.25" customHeight="1" thickBot="1"/>
    <row r="52" spans="1:15" ht="18" customHeight="1">
      <c r="A52" s="376" t="s">
        <v>34</v>
      </c>
      <c r="B52" s="354" t="s">
        <v>78</v>
      </c>
      <c r="C52" s="354"/>
      <c r="D52" s="101"/>
      <c r="E52" s="320">
        <f>3500*D52</f>
        <v>0</v>
      </c>
      <c r="F52" s="321"/>
      <c r="G52" s="321"/>
      <c r="H52" s="322"/>
      <c r="I52" s="239" t="s">
        <v>71</v>
      </c>
      <c r="J52" s="308">
        <f>E52+E53+E54+G55</f>
        <v>0</v>
      </c>
      <c r="K52" s="309"/>
      <c r="L52" s="309"/>
      <c r="M52" s="310"/>
    </row>
    <row r="53" spans="1:15" ht="18" customHeight="1">
      <c r="A53" s="358"/>
      <c r="B53" s="324" t="s">
        <v>91</v>
      </c>
      <c r="C53" s="325"/>
      <c r="D53" s="102"/>
      <c r="E53" s="303">
        <f>2000*D53</f>
        <v>0</v>
      </c>
      <c r="F53" s="304"/>
      <c r="G53" s="304"/>
      <c r="H53" s="305"/>
      <c r="I53" s="224"/>
      <c r="J53" s="290"/>
      <c r="K53" s="311"/>
      <c r="L53" s="311"/>
      <c r="M53" s="312"/>
    </row>
    <row r="54" spans="1:15" ht="18" customHeight="1">
      <c r="A54" s="359"/>
      <c r="B54" s="335" t="s">
        <v>79</v>
      </c>
      <c r="C54" s="336"/>
      <c r="D54" s="103"/>
      <c r="E54" s="303">
        <f>2500*D54</f>
        <v>0</v>
      </c>
      <c r="F54" s="304"/>
      <c r="G54" s="304"/>
      <c r="H54" s="305"/>
      <c r="I54" s="244"/>
      <c r="J54" s="290"/>
      <c r="K54" s="311"/>
      <c r="L54" s="311"/>
      <c r="M54" s="312"/>
    </row>
    <row r="55" spans="1:15" ht="18" customHeight="1" thickBot="1">
      <c r="A55" s="374"/>
      <c r="B55" s="334" t="s">
        <v>178</v>
      </c>
      <c r="C55" s="334"/>
      <c r="D55" s="104"/>
      <c r="E55" s="21" t="s">
        <v>179</v>
      </c>
      <c r="F55" s="104"/>
      <c r="G55" s="306">
        <f>1000*(D55+F55)</f>
        <v>0</v>
      </c>
      <c r="H55" s="307"/>
      <c r="I55" s="356"/>
      <c r="J55" s="313"/>
      <c r="K55" s="314"/>
      <c r="L55" s="314"/>
      <c r="M55" s="315"/>
    </row>
  </sheetData>
  <mergeCells count="212">
    <mergeCell ref="A1:M1"/>
    <mergeCell ref="A2:M2"/>
    <mergeCell ref="A3:B3"/>
    <mergeCell ref="C3:M3"/>
    <mergeCell ref="A4:B4"/>
    <mergeCell ref="C4:F4"/>
    <mergeCell ref="G4:H4"/>
    <mergeCell ref="I4:L4"/>
    <mergeCell ref="A7:B7"/>
    <mergeCell ref="C7:M7"/>
    <mergeCell ref="A8:B8"/>
    <mergeCell ref="C8:F8"/>
    <mergeCell ref="G8:H8"/>
    <mergeCell ref="I8:M8"/>
    <mergeCell ref="A5:B5"/>
    <mergeCell ref="C5:E5"/>
    <mergeCell ref="G5:H5"/>
    <mergeCell ref="I5:L5"/>
    <mergeCell ref="A6:B6"/>
    <mergeCell ref="C6:F6"/>
    <mergeCell ref="G6:H6"/>
    <mergeCell ref="I6:M6"/>
    <mergeCell ref="C10:D10"/>
    <mergeCell ref="J10:K10"/>
    <mergeCell ref="L10:M10"/>
    <mergeCell ref="A11:A12"/>
    <mergeCell ref="B11:B12"/>
    <mergeCell ref="C11:D11"/>
    <mergeCell ref="E11:E12"/>
    <mergeCell ref="F11:F12"/>
    <mergeCell ref="G11:G12"/>
    <mergeCell ref="H11:H12"/>
    <mergeCell ref="I11:I12"/>
    <mergeCell ref="L11:M12"/>
    <mergeCell ref="C12:D12"/>
    <mergeCell ref="A13:A14"/>
    <mergeCell ref="B13:B14"/>
    <mergeCell ref="C13:D13"/>
    <mergeCell ref="E13:E14"/>
    <mergeCell ref="F13:F14"/>
    <mergeCell ref="G13:G14"/>
    <mergeCell ref="H13:H14"/>
    <mergeCell ref="I13:I14"/>
    <mergeCell ref="L13:M14"/>
    <mergeCell ref="C14:D14"/>
    <mergeCell ref="A15:A16"/>
    <mergeCell ref="B15:B16"/>
    <mergeCell ref="C15:D15"/>
    <mergeCell ref="E15:E16"/>
    <mergeCell ref="F15:F16"/>
    <mergeCell ref="G15:G16"/>
    <mergeCell ref="H15:H16"/>
    <mergeCell ref="I15:I16"/>
    <mergeCell ref="L15:M16"/>
    <mergeCell ref="C16:D16"/>
    <mergeCell ref="A17:A18"/>
    <mergeCell ref="B17:B18"/>
    <mergeCell ref="C17:D17"/>
    <mergeCell ref="E17:E18"/>
    <mergeCell ref="F17:F18"/>
    <mergeCell ref="G17:G18"/>
    <mergeCell ref="H17:H18"/>
    <mergeCell ref="I17:I18"/>
    <mergeCell ref="L17:M18"/>
    <mergeCell ref="C18:D18"/>
    <mergeCell ref="A19:A20"/>
    <mergeCell ref="B19:B20"/>
    <mergeCell ref="C19:D19"/>
    <mergeCell ref="E19:E20"/>
    <mergeCell ref="F19:F20"/>
    <mergeCell ref="G19:G20"/>
    <mergeCell ref="H19:H20"/>
    <mergeCell ref="I19:I20"/>
    <mergeCell ref="L19:M20"/>
    <mergeCell ref="C20:D20"/>
    <mergeCell ref="A21:A22"/>
    <mergeCell ref="B21:B22"/>
    <mergeCell ref="C21:D21"/>
    <mergeCell ref="E21:E22"/>
    <mergeCell ref="F21:F22"/>
    <mergeCell ref="G21:G22"/>
    <mergeCell ref="H21:H22"/>
    <mergeCell ref="I21:I22"/>
    <mergeCell ref="L21:M22"/>
    <mergeCell ref="C22:D22"/>
    <mergeCell ref="A23:A24"/>
    <mergeCell ref="B23:B24"/>
    <mergeCell ref="C23:D23"/>
    <mergeCell ref="E23:E24"/>
    <mergeCell ref="F23:F24"/>
    <mergeCell ref="G23:G24"/>
    <mergeCell ref="H23:H24"/>
    <mergeCell ref="I23:I24"/>
    <mergeCell ref="L23:M24"/>
    <mergeCell ref="C24:D24"/>
    <mergeCell ref="A25:A26"/>
    <mergeCell ref="B25:B26"/>
    <mergeCell ref="C25:D25"/>
    <mergeCell ref="E25:E26"/>
    <mergeCell ref="F25:F26"/>
    <mergeCell ref="G25:G26"/>
    <mergeCell ref="H25:H26"/>
    <mergeCell ref="I25:I26"/>
    <mergeCell ref="L25:M26"/>
    <mergeCell ref="C26:D26"/>
    <mergeCell ref="A27:A28"/>
    <mergeCell ref="B27:B28"/>
    <mergeCell ref="C27:D27"/>
    <mergeCell ref="E27:E28"/>
    <mergeCell ref="F27:F28"/>
    <mergeCell ref="G27:G28"/>
    <mergeCell ref="H27:H28"/>
    <mergeCell ref="I27:I28"/>
    <mergeCell ref="L27:M28"/>
    <mergeCell ref="C28:D28"/>
    <mergeCell ref="A29:A30"/>
    <mergeCell ref="B29:B30"/>
    <mergeCell ref="C29:D29"/>
    <mergeCell ref="E29:E30"/>
    <mergeCell ref="F29:F30"/>
    <mergeCell ref="G29:G30"/>
    <mergeCell ref="H29:H30"/>
    <mergeCell ref="I29:I30"/>
    <mergeCell ref="L29:M30"/>
    <mergeCell ref="C30:D30"/>
    <mergeCell ref="A31:A32"/>
    <mergeCell ref="B31:B32"/>
    <mergeCell ref="C31:D31"/>
    <mergeCell ref="E31:E32"/>
    <mergeCell ref="F31:F32"/>
    <mergeCell ref="G31:G32"/>
    <mergeCell ref="H31:H32"/>
    <mergeCell ref="I31:I32"/>
    <mergeCell ref="L31:M32"/>
    <mergeCell ref="C32:D32"/>
    <mergeCell ref="I37:M37"/>
    <mergeCell ref="C38:E38"/>
    <mergeCell ref="I38:M38"/>
    <mergeCell ref="I33:I34"/>
    <mergeCell ref="L33:M34"/>
    <mergeCell ref="C34:D34"/>
    <mergeCell ref="A35:M35"/>
    <mergeCell ref="C36:E36"/>
    <mergeCell ref="G36:H36"/>
    <mergeCell ref="I36:M36"/>
    <mergeCell ref="A33:A34"/>
    <mergeCell ref="B33:B34"/>
    <mergeCell ref="C33:D33"/>
    <mergeCell ref="E33:E34"/>
    <mergeCell ref="F33:F34"/>
    <mergeCell ref="G33:G34"/>
    <mergeCell ref="H33:H34"/>
    <mergeCell ref="A37:A38"/>
    <mergeCell ref="B37:B38"/>
    <mergeCell ref="C37:E37"/>
    <mergeCell ref="F37:F38"/>
    <mergeCell ref="G37:H38"/>
    <mergeCell ref="A41:A42"/>
    <mergeCell ref="B41:B42"/>
    <mergeCell ref="C41:E41"/>
    <mergeCell ref="F41:F42"/>
    <mergeCell ref="G41:H42"/>
    <mergeCell ref="I41:M41"/>
    <mergeCell ref="C42:E42"/>
    <mergeCell ref="I42:M42"/>
    <mergeCell ref="A39:A40"/>
    <mergeCell ref="B39:B40"/>
    <mergeCell ref="C39:E39"/>
    <mergeCell ref="F39:F40"/>
    <mergeCell ref="G39:H40"/>
    <mergeCell ref="I39:M39"/>
    <mergeCell ref="C40:E40"/>
    <mergeCell ref="I40:M40"/>
    <mergeCell ref="A43:H43"/>
    <mergeCell ref="C44:E44"/>
    <mergeCell ref="G44:H44"/>
    <mergeCell ref="I44:M44"/>
    <mergeCell ref="A45:A46"/>
    <mergeCell ref="B45:B46"/>
    <mergeCell ref="C45:E45"/>
    <mergeCell ref="F45:F46"/>
    <mergeCell ref="G45:H46"/>
    <mergeCell ref="I45:M45"/>
    <mergeCell ref="A49:A50"/>
    <mergeCell ref="B49:B50"/>
    <mergeCell ref="C49:E49"/>
    <mergeCell ref="F49:F50"/>
    <mergeCell ref="G49:H50"/>
    <mergeCell ref="I49:M49"/>
    <mergeCell ref="C50:E50"/>
    <mergeCell ref="I50:M50"/>
    <mergeCell ref="C46:E46"/>
    <mergeCell ref="I46:M46"/>
    <mergeCell ref="A47:A48"/>
    <mergeCell ref="B47:B48"/>
    <mergeCell ref="C47:E47"/>
    <mergeCell ref="F47:F48"/>
    <mergeCell ref="G47:H48"/>
    <mergeCell ref="I47:M47"/>
    <mergeCell ref="C48:E48"/>
    <mergeCell ref="I48:M48"/>
    <mergeCell ref="G55:H55"/>
    <mergeCell ref="A52:A55"/>
    <mergeCell ref="B52:C52"/>
    <mergeCell ref="E52:H52"/>
    <mergeCell ref="I52:I55"/>
    <mergeCell ref="J52:M55"/>
    <mergeCell ref="B53:C53"/>
    <mergeCell ref="E53:H53"/>
    <mergeCell ref="B54:C54"/>
    <mergeCell ref="E54:H54"/>
    <mergeCell ref="B55:C55"/>
  </mergeCells>
  <phoneticPr fontId="2"/>
  <conditionalFormatting sqref="C4:F4 C6:F6 I6:M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I4:L4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▼をクリックして選んでください。" sqref="C3:M3">
      <formula1>$P$2:$P$8</formula1>
    </dataValidation>
    <dataValidation type="list" allowBlank="1" showInputMessage="1" showErrorMessage="1" prompt="▼をクリックして選んでください。" sqref="F11:I34">
      <formula1>$P$11</formula1>
    </dataValidation>
    <dataValidation type="whole" imeMode="off" operator="greaterThan" allowBlank="1" showInputMessage="1" showErrorMessage="1" sqref="O35:O50 K11:K34">
      <formula1>-1</formula1>
    </dataValidation>
  </dataValidations>
  <pageMargins left="0.59055118110236227" right="0.59055118110236227" top="0.19685039370078741" bottom="0.19685039370078741" header="0" footer="0"/>
  <pageSetup paperSize="9" scale="9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V50"/>
  <sheetViews>
    <sheetView showGridLines="0" zoomScaleNormal="100" workbookViewId="0">
      <selection activeCell="D3" sqref="D3:M3"/>
    </sheetView>
  </sheetViews>
  <sheetFormatPr defaultRowHeight="14.2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99" customWidth="1"/>
    <col min="16" max="16" width="8" style="99" customWidth="1"/>
    <col min="17" max="17" width="3" style="99" customWidth="1"/>
    <col min="18" max="18" width="5.5" style="99" customWidth="1"/>
    <col min="19" max="19" width="4.375" style="99" customWidth="1"/>
    <col min="20" max="20" width="4.75" style="99" customWidth="1"/>
    <col min="21" max="22" width="9" style="99"/>
    <col min="23" max="16384" width="9" style="1"/>
  </cols>
  <sheetData>
    <row r="1" spans="1:20" ht="18.75">
      <c r="A1" s="236" t="s">
        <v>190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0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0" ht="18" customHeight="1">
      <c r="A3" s="238" t="s">
        <v>1</v>
      </c>
      <c r="B3" s="239"/>
      <c r="C3" s="239"/>
      <c r="D3" s="240"/>
      <c r="E3" s="241"/>
      <c r="F3" s="241"/>
      <c r="G3" s="241"/>
      <c r="H3" s="241"/>
      <c r="I3" s="241"/>
      <c r="J3" s="241"/>
      <c r="K3" s="241"/>
      <c r="L3" s="241"/>
      <c r="M3" s="242"/>
      <c r="O3" s="94" t="s">
        <v>45</v>
      </c>
      <c r="P3" s="94" t="s">
        <v>130</v>
      </c>
      <c r="Q3" s="94" t="s">
        <v>128</v>
      </c>
      <c r="R3" s="94" t="s">
        <v>129</v>
      </c>
      <c r="S3" s="94" t="s">
        <v>131</v>
      </c>
      <c r="T3" s="94" t="s">
        <v>22</v>
      </c>
    </row>
    <row r="4" spans="1:20" ht="28.5" customHeight="1">
      <c r="A4" s="199" t="s">
        <v>2</v>
      </c>
      <c r="B4" s="243"/>
      <c r="C4" s="244"/>
      <c r="D4" s="245" t="str">
        <f>IF(D3="","",VLOOKUP(D3,$O4:$T9,2,0))</f>
        <v/>
      </c>
      <c r="E4" s="246"/>
      <c r="F4" s="246"/>
      <c r="G4" s="247"/>
      <c r="H4" s="4" t="s">
        <v>22</v>
      </c>
      <c r="I4" s="201" t="str">
        <f>IF(D3="","",VLOOKUP(D3,$O4:$T9,6,0))</f>
        <v/>
      </c>
      <c r="J4" s="202"/>
      <c r="K4" s="202"/>
      <c r="L4" s="202"/>
      <c r="M4" s="17" t="s">
        <v>57</v>
      </c>
      <c r="O4" s="94" t="s">
        <v>155</v>
      </c>
      <c r="P4" s="95" t="s">
        <v>150</v>
      </c>
      <c r="Q4" s="94" t="s">
        <v>150</v>
      </c>
      <c r="R4" s="94" t="s">
        <v>150</v>
      </c>
      <c r="S4" s="94" t="s">
        <v>152</v>
      </c>
      <c r="T4" s="94" t="s">
        <v>150</v>
      </c>
    </row>
    <row r="5" spans="1:20" ht="28.5" customHeight="1">
      <c r="A5" s="199" t="s">
        <v>3</v>
      </c>
      <c r="B5" s="200"/>
      <c r="C5" s="200"/>
      <c r="D5" s="201" t="str">
        <f>IF(D3="","",VLOOKUP(D3,$O4:$T9,5,0))</f>
        <v/>
      </c>
      <c r="E5" s="202"/>
      <c r="F5" s="202"/>
      <c r="G5" s="14" t="s">
        <v>57</v>
      </c>
      <c r="H5" s="4" t="s">
        <v>23</v>
      </c>
      <c r="I5" s="201"/>
      <c r="J5" s="202"/>
      <c r="K5" s="202"/>
      <c r="L5" s="202"/>
      <c r="M5" s="17" t="s">
        <v>57</v>
      </c>
      <c r="O5" s="94" t="s">
        <v>107</v>
      </c>
      <c r="P5" s="95" t="s">
        <v>113</v>
      </c>
      <c r="Q5" s="94" t="s">
        <v>50</v>
      </c>
      <c r="R5" s="94" t="s">
        <v>51</v>
      </c>
      <c r="S5" s="94" t="s">
        <v>118</v>
      </c>
      <c r="T5" s="94" t="s">
        <v>114</v>
      </c>
    </row>
    <row r="6" spans="1:20" ht="17.25">
      <c r="A6" s="203" t="s">
        <v>4</v>
      </c>
      <c r="B6" s="204"/>
      <c r="C6" s="204"/>
      <c r="D6" s="205" t="str">
        <f>IF(D3="","",VLOOKUP(D3,$O4:$T9,3,0))</f>
        <v/>
      </c>
      <c r="E6" s="206"/>
      <c r="F6" s="206"/>
      <c r="G6" s="207"/>
      <c r="H6" s="13" t="s">
        <v>5</v>
      </c>
      <c r="I6" s="205" t="str">
        <f>IF(D3="","",VLOOKUP(D3,$O4:$T9,4,0))</f>
        <v/>
      </c>
      <c r="J6" s="206"/>
      <c r="K6" s="206"/>
      <c r="L6" s="206"/>
      <c r="M6" s="208"/>
      <c r="O6" s="94" t="s">
        <v>108</v>
      </c>
      <c r="P6" s="95" t="s">
        <v>47</v>
      </c>
      <c r="Q6" s="94" t="s">
        <v>52</v>
      </c>
      <c r="R6" s="94" t="s">
        <v>53</v>
      </c>
      <c r="S6" s="94" t="s">
        <v>119</v>
      </c>
      <c r="T6" s="94" t="s">
        <v>169</v>
      </c>
    </row>
    <row r="7" spans="1:20" ht="22.5" customHeight="1">
      <c r="A7" s="209"/>
      <c r="B7" s="250"/>
      <c r="C7" s="251"/>
      <c r="D7" s="255" t="s">
        <v>24</v>
      </c>
      <c r="E7" s="256"/>
      <c r="F7" s="257"/>
      <c r="G7" s="258"/>
      <c r="H7" s="258"/>
      <c r="I7" s="258"/>
      <c r="J7" s="258"/>
      <c r="K7" s="258"/>
      <c r="L7" s="258"/>
      <c r="M7" s="259"/>
      <c r="O7" s="94" t="s">
        <v>109</v>
      </c>
      <c r="P7" s="95" t="s">
        <v>124</v>
      </c>
      <c r="Q7" s="94" t="s">
        <v>46</v>
      </c>
      <c r="R7" s="94" t="s">
        <v>132</v>
      </c>
      <c r="S7" s="94" t="s">
        <v>120</v>
      </c>
      <c r="T7" s="94" t="s">
        <v>170</v>
      </c>
    </row>
    <row r="8" spans="1:20">
      <c r="A8" s="252"/>
      <c r="B8" s="253"/>
      <c r="C8" s="254"/>
      <c r="D8" s="260" t="s">
        <v>25</v>
      </c>
      <c r="E8" s="261"/>
      <c r="F8" s="255" t="s">
        <v>26</v>
      </c>
      <c r="G8" s="256"/>
      <c r="H8" s="3" t="s">
        <v>27</v>
      </c>
      <c r="I8" s="3" t="s">
        <v>28</v>
      </c>
      <c r="J8" s="255" t="s">
        <v>0</v>
      </c>
      <c r="K8" s="256"/>
      <c r="L8" s="255" t="s">
        <v>29</v>
      </c>
      <c r="M8" s="262"/>
      <c r="O8" s="94" t="s">
        <v>110</v>
      </c>
      <c r="P8" s="95" t="s">
        <v>127</v>
      </c>
      <c r="Q8" s="94" t="s">
        <v>48</v>
      </c>
      <c r="R8" s="94" t="s">
        <v>49</v>
      </c>
      <c r="S8" s="94" t="s">
        <v>121</v>
      </c>
      <c r="T8" s="94" t="s">
        <v>115</v>
      </c>
    </row>
    <row r="9" spans="1:20" ht="18" customHeight="1">
      <c r="A9" s="209" t="s">
        <v>30</v>
      </c>
      <c r="B9" s="210"/>
      <c r="C9" s="211"/>
      <c r="D9" s="215"/>
      <c r="E9" s="216"/>
      <c r="F9" s="219" t="s">
        <v>158</v>
      </c>
      <c r="G9" s="220"/>
      <c r="H9" s="221"/>
      <c r="I9" s="223"/>
      <c r="J9" s="18">
        <v>42903</v>
      </c>
      <c r="K9" s="70"/>
      <c r="L9" s="379"/>
      <c r="M9" s="380"/>
      <c r="O9" s="94" t="s">
        <v>111</v>
      </c>
      <c r="P9" s="95" t="s">
        <v>126</v>
      </c>
      <c r="Q9" s="94" t="s">
        <v>56</v>
      </c>
      <c r="R9" s="94" t="s">
        <v>56</v>
      </c>
      <c r="S9" s="94" t="s">
        <v>122</v>
      </c>
      <c r="T9" s="94" t="s">
        <v>116</v>
      </c>
    </row>
    <row r="10" spans="1:20" ht="18" customHeight="1">
      <c r="A10" s="231"/>
      <c r="B10" s="232"/>
      <c r="C10" s="233"/>
      <c r="D10" s="234"/>
      <c r="E10" s="235"/>
      <c r="F10" s="229"/>
      <c r="G10" s="230"/>
      <c r="H10" s="222"/>
      <c r="I10" s="224"/>
      <c r="J10" s="18">
        <v>42904</v>
      </c>
      <c r="K10" s="70"/>
      <c r="L10" s="381"/>
      <c r="M10" s="382"/>
      <c r="O10" s="94" t="s">
        <v>112</v>
      </c>
      <c r="P10" s="95" t="s">
        <v>125</v>
      </c>
      <c r="Q10" s="94" t="s">
        <v>54</v>
      </c>
      <c r="R10" s="94" t="s">
        <v>55</v>
      </c>
      <c r="S10" s="94" t="s">
        <v>123</v>
      </c>
      <c r="T10" s="94" t="s">
        <v>117</v>
      </c>
    </row>
    <row r="11" spans="1:20" ht="18" customHeight="1">
      <c r="A11" s="209" t="s">
        <v>10</v>
      </c>
      <c r="B11" s="210"/>
      <c r="C11" s="211"/>
      <c r="D11" s="215"/>
      <c r="E11" s="216"/>
      <c r="F11" s="219" t="s">
        <v>158</v>
      </c>
      <c r="G11" s="220"/>
      <c r="H11" s="221"/>
      <c r="I11" s="223"/>
      <c r="J11" s="18">
        <v>42903</v>
      </c>
      <c r="K11" s="70"/>
      <c r="L11" s="379"/>
      <c r="M11" s="380"/>
    </row>
    <row r="12" spans="1:20" ht="18" customHeight="1">
      <c r="A12" s="231"/>
      <c r="B12" s="232"/>
      <c r="C12" s="233"/>
      <c r="D12" s="234"/>
      <c r="E12" s="235"/>
      <c r="F12" s="229"/>
      <c r="G12" s="230"/>
      <c r="H12" s="222"/>
      <c r="I12" s="224"/>
      <c r="J12" s="18">
        <v>42904</v>
      </c>
      <c r="K12" s="70"/>
      <c r="L12" s="381"/>
      <c r="M12" s="382"/>
    </row>
    <row r="13" spans="1:20" ht="18" customHeight="1">
      <c r="A13" s="209" t="s">
        <v>11</v>
      </c>
      <c r="B13" s="210"/>
      <c r="C13" s="211"/>
      <c r="D13" s="215"/>
      <c r="E13" s="216"/>
      <c r="F13" s="219" t="s">
        <v>158</v>
      </c>
      <c r="G13" s="220"/>
      <c r="H13" s="221"/>
      <c r="I13" s="223"/>
      <c r="J13" s="18">
        <v>42903</v>
      </c>
      <c r="K13" s="70"/>
      <c r="L13" s="379"/>
      <c r="M13" s="380"/>
    </row>
    <row r="14" spans="1:20" ht="18" customHeight="1" thickBot="1">
      <c r="A14" s="212"/>
      <c r="B14" s="213"/>
      <c r="C14" s="214"/>
      <c r="D14" s="217"/>
      <c r="E14" s="218"/>
      <c r="F14" s="229"/>
      <c r="G14" s="230"/>
      <c r="H14" s="222"/>
      <c r="I14" s="224"/>
      <c r="J14" s="18">
        <v>42904</v>
      </c>
      <c r="K14" s="70"/>
      <c r="L14" s="287"/>
      <c r="M14" s="384"/>
    </row>
    <row r="15" spans="1:20">
      <c r="A15" s="2" t="s">
        <v>8</v>
      </c>
      <c r="B15" s="345" t="s">
        <v>25</v>
      </c>
      <c r="C15" s="385"/>
      <c r="D15" s="346"/>
      <c r="E15" s="75" t="s">
        <v>31</v>
      </c>
      <c r="F15" s="265" t="s">
        <v>33</v>
      </c>
      <c r="G15" s="266"/>
      <c r="H15" s="267"/>
      <c r="I15" s="5" t="s">
        <v>28</v>
      </c>
      <c r="J15" s="265" t="s">
        <v>0</v>
      </c>
      <c r="K15" s="267"/>
      <c r="L15" s="265" t="s">
        <v>29</v>
      </c>
      <c r="M15" s="268"/>
    </row>
    <row r="16" spans="1:20" ht="21" customHeight="1">
      <c r="A16" s="199">
        <v>1</v>
      </c>
      <c r="B16" s="386"/>
      <c r="C16" s="387"/>
      <c r="D16" s="388"/>
      <c r="E16" s="383"/>
      <c r="F16" s="219" t="s">
        <v>158</v>
      </c>
      <c r="G16" s="271"/>
      <c r="H16" s="220"/>
      <c r="I16" s="223"/>
      <c r="J16" s="18">
        <v>42903</v>
      </c>
      <c r="K16" s="70"/>
      <c r="L16" s="195"/>
      <c r="M16" s="196"/>
    </row>
    <row r="17" spans="1:15" ht="21" customHeight="1">
      <c r="A17" s="199"/>
      <c r="B17" s="389"/>
      <c r="C17" s="390"/>
      <c r="D17" s="391"/>
      <c r="E17" s="383"/>
      <c r="F17" s="248"/>
      <c r="G17" s="272"/>
      <c r="H17" s="273"/>
      <c r="I17" s="224"/>
      <c r="J17" s="18">
        <v>42904</v>
      </c>
      <c r="K17" s="70"/>
      <c r="L17" s="197"/>
      <c r="M17" s="198"/>
    </row>
    <row r="18" spans="1:15" ht="21" customHeight="1">
      <c r="A18" s="199">
        <v>2</v>
      </c>
      <c r="B18" s="386"/>
      <c r="C18" s="387"/>
      <c r="D18" s="388"/>
      <c r="E18" s="383"/>
      <c r="F18" s="219" t="s">
        <v>158</v>
      </c>
      <c r="G18" s="271"/>
      <c r="H18" s="220"/>
      <c r="I18" s="223"/>
      <c r="J18" s="18">
        <v>42903</v>
      </c>
      <c r="K18" s="70"/>
      <c r="L18" s="195"/>
      <c r="M18" s="196"/>
    </row>
    <row r="19" spans="1:15" ht="21" customHeight="1">
      <c r="A19" s="199"/>
      <c r="B19" s="389"/>
      <c r="C19" s="390"/>
      <c r="D19" s="391"/>
      <c r="E19" s="383"/>
      <c r="F19" s="248"/>
      <c r="G19" s="272"/>
      <c r="H19" s="273"/>
      <c r="I19" s="224"/>
      <c r="J19" s="18">
        <v>42904</v>
      </c>
      <c r="K19" s="70"/>
      <c r="L19" s="197"/>
      <c r="M19" s="198"/>
      <c r="O19" s="99" t="s">
        <v>67</v>
      </c>
    </row>
    <row r="20" spans="1:15" ht="21" customHeight="1">
      <c r="A20" s="199">
        <v>3</v>
      </c>
      <c r="B20" s="386"/>
      <c r="C20" s="387"/>
      <c r="D20" s="388"/>
      <c r="E20" s="383"/>
      <c r="F20" s="219" t="s">
        <v>158</v>
      </c>
      <c r="G20" s="271"/>
      <c r="H20" s="220"/>
      <c r="I20" s="223"/>
      <c r="J20" s="18">
        <v>42903</v>
      </c>
      <c r="K20" s="70"/>
      <c r="L20" s="195"/>
      <c r="M20" s="196"/>
      <c r="O20" s="99" t="s">
        <v>62</v>
      </c>
    </row>
    <row r="21" spans="1:15" ht="21" customHeight="1">
      <c r="A21" s="199"/>
      <c r="B21" s="389"/>
      <c r="C21" s="390"/>
      <c r="D21" s="391"/>
      <c r="E21" s="383"/>
      <c r="F21" s="248"/>
      <c r="G21" s="272"/>
      <c r="H21" s="273"/>
      <c r="I21" s="224"/>
      <c r="J21" s="18">
        <v>42904</v>
      </c>
      <c r="K21" s="70"/>
      <c r="L21" s="197"/>
      <c r="M21" s="198"/>
      <c r="O21" s="99" t="s">
        <v>63</v>
      </c>
    </row>
    <row r="22" spans="1:15" ht="21" customHeight="1">
      <c r="A22" s="199">
        <v>4</v>
      </c>
      <c r="B22" s="386"/>
      <c r="C22" s="387"/>
      <c r="D22" s="388"/>
      <c r="E22" s="383"/>
      <c r="F22" s="219" t="s">
        <v>158</v>
      </c>
      <c r="G22" s="271"/>
      <c r="H22" s="220"/>
      <c r="I22" s="223"/>
      <c r="J22" s="18">
        <v>42903</v>
      </c>
      <c r="K22" s="70"/>
      <c r="L22" s="195"/>
      <c r="M22" s="196"/>
      <c r="O22" s="99" t="s">
        <v>64</v>
      </c>
    </row>
    <row r="23" spans="1:15" ht="21" customHeight="1">
      <c r="A23" s="199"/>
      <c r="B23" s="389"/>
      <c r="C23" s="390"/>
      <c r="D23" s="391"/>
      <c r="E23" s="383"/>
      <c r="F23" s="248"/>
      <c r="G23" s="272"/>
      <c r="H23" s="273"/>
      <c r="I23" s="224"/>
      <c r="J23" s="18">
        <v>42904</v>
      </c>
      <c r="K23" s="70"/>
      <c r="L23" s="197"/>
      <c r="M23" s="198"/>
      <c r="O23" s="99" t="s">
        <v>65</v>
      </c>
    </row>
    <row r="24" spans="1:15" ht="21" customHeight="1">
      <c r="A24" s="199">
        <v>5</v>
      </c>
      <c r="B24" s="386"/>
      <c r="C24" s="387"/>
      <c r="D24" s="388"/>
      <c r="E24" s="383"/>
      <c r="F24" s="219" t="s">
        <v>158</v>
      </c>
      <c r="G24" s="271"/>
      <c r="H24" s="220"/>
      <c r="I24" s="223"/>
      <c r="J24" s="18">
        <v>42903</v>
      </c>
      <c r="K24" s="70"/>
      <c r="L24" s="195"/>
      <c r="M24" s="196"/>
      <c r="O24" s="99" t="s">
        <v>66</v>
      </c>
    </row>
    <row r="25" spans="1:15" ht="21" customHeight="1">
      <c r="A25" s="199"/>
      <c r="B25" s="389"/>
      <c r="C25" s="390"/>
      <c r="D25" s="391"/>
      <c r="E25" s="383"/>
      <c r="F25" s="248"/>
      <c r="G25" s="272"/>
      <c r="H25" s="273"/>
      <c r="I25" s="224"/>
      <c r="J25" s="18">
        <v>42904</v>
      </c>
      <c r="K25" s="70"/>
      <c r="L25" s="197"/>
      <c r="M25" s="198"/>
    </row>
    <row r="26" spans="1:15" ht="21" customHeight="1">
      <c r="A26" s="199">
        <v>6</v>
      </c>
      <c r="B26" s="386"/>
      <c r="C26" s="387"/>
      <c r="D26" s="388"/>
      <c r="E26" s="383"/>
      <c r="F26" s="219" t="s">
        <v>158</v>
      </c>
      <c r="G26" s="271"/>
      <c r="H26" s="220"/>
      <c r="I26" s="223"/>
      <c r="J26" s="18">
        <v>42903</v>
      </c>
      <c r="K26" s="70"/>
      <c r="L26" s="195"/>
      <c r="M26" s="196"/>
      <c r="O26" s="99" t="s">
        <v>68</v>
      </c>
    </row>
    <row r="27" spans="1:15" ht="21" customHeight="1">
      <c r="A27" s="199"/>
      <c r="B27" s="389"/>
      <c r="C27" s="390"/>
      <c r="D27" s="391"/>
      <c r="E27" s="383"/>
      <c r="F27" s="248"/>
      <c r="G27" s="272"/>
      <c r="H27" s="273"/>
      <c r="I27" s="224"/>
      <c r="J27" s="18">
        <v>42904</v>
      </c>
      <c r="K27" s="70"/>
      <c r="L27" s="197"/>
      <c r="M27" s="198"/>
      <c r="O27" s="99" t="s">
        <v>69</v>
      </c>
    </row>
    <row r="28" spans="1:15" ht="21" customHeight="1">
      <c r="A28" s="199">
        <v>7</v>
      </c>
      <c r="B28" s="386"/>
      <c r="C28" s="387"/>
      <c r="D28" s="388"/>
      <c r="E28" s="383"/>
      <c r="F28" s="219" t="s">
        <v>158</v>
      </c>
      <c r="G28" s="271"/>
      <c r="H28" s="220"/>
      <c r="I28" s="223"/>
      <c r="J28" s="18">
        <v>42903</v>
      </c>
      <c r="K28" s="70"/>
      <c r="L28" s="195"/>
      <c r="M28" s="196"/>
    </row>
    <row r="29" spans="1:15" ht="21" customHeight="1">
      <c r="A29" s="199"/>
      <c r="B29" s="389"/>
      <c r="C29" s="390"/>
      <c r="D29" s="391"/>
      <c r="E29" s="383"/>
      <c r="F29" s="248"/>
      <c r="G29" s="272"/>
      <c r="H29" s="273"/>
      <c r="I29" s="224"/>
      <c r="J29" s="18">
        <v>42904</v>
      </c>
      <c r="K29" s="70"/>
      <c r="L29" s="197"/>
      <c r="M29" s="198"/>
    </row>
    <row r="30" spans="1:15" ht="21" customHeight="1">
      <c r="A30" s="199">
        <v>8</v>
      </c>
      <c r="B30" s="386"/>
      <c r="C30" s="387"/>
      <c r="D30" s="388"/>
      <c r="E30" s="383"/>
      <c r="F30" s="219" t="s">
        <v>158</v>
      </c>
      <c r="G30" s="271"/>
      <c r="H30" s="220"/>
      <c r="I30" s="223"/>
      <c r="J30" s="18">
        <v>42903</v>
      </c>
      <c r="K30" s="70"/>
      <c r="L30" s="195"/>
      <c r="M30" s="196"/>
    </row>
    <row r="31" spans="1:15" ht="21" customHeight="1">
      <c r="A31" s="199"/>
      <c r="B31" s="389"/>
      <c r="C31" s="390"/>
      <c r="D31" s="391"/>
      <c r="E31" s="383"/>
      <c r="F31" s="248"/>
      <c r="G31" s="272"/>
      <c r="H31" s="273"/>
      <c r="I31" s="224"/>
      <c r="J31" s="18">
        <v>42904</v>
      </c>
      <c r="K31" s="70"/>
      <c r="L31" s="197"/>
      <c r="M31" s="198"/>
    </row>
    <row r="32" spans="1:15" ht="21" customHeight="1">
      <c r="A32" s="199">
        <v>9</v>
      </c>
      <c r="B32" s="386"/>
      <c r="C32" s="387"/>
      <c r="D32" s="388"/>
      <c r="E32" s="383"/>
      <c r="F32" s="219" t="s">
        <v>158</v>
      </c>
      <c r="G32" s="271"/>
      <c r="H32" s="220"/>
      <c r="I32" s="223"/>
      <c r="J32" s="18">
        <v>42903</v>
      </c>
      <c r="K32" s="70"/>
      <c r="L32" s="195"/>
      <c r="M32" s="196"/>
    </row>
    <row r="33" spans="1:13" ht="21" customHeight="1">
      <c r="A33" s="199"/>
      <c r="B33" s="389"/>
      <c r="C33" s="390"/>
      <c r="D33" s="391"/>
      <c r="E33" s="383"/>
      <c r="F33" s="248"/>
      <c r="G33" s="272"/>
      <c r="H33" s="273"/>
      <c r="I33" s="224"/>
      <c r="J33" s="18">
        <v>42904</v>
      </c>
      <c r="K33" s="70"/>
      <c r="L33" s="197"/>
      <c r="M33" s="198"/>
    </row>
    <row r="34" spans="1:13" ht="21" customHeight="1">
      <c r="A34" s="199">
        <v>10</v>
      </c>
      <c r="B34" s="386"/>
      <c r="C34" s="387"/>
      <c r="D34" s="388"/>
      <c r="E34" s="383"/>
      <c r="F34" s="219" t="s">
        <v>158</v>
      </c>
      <c r="G34" s="271"/>
      <c r="H34" s="220"/>
      <c r="I34" s="223"/>
      <c r="J34" s="18">
        <v>42903</v>
      </c>
      <c r="K34" s="70"/>
      <c r="L34" s="195"/>
      <c r="M34" s="196"/>
    </row>
    <row r="35" spans="1:13" ht="21" customHeight="1">
      <c r="A35" s="199"/>
      <c r="B35" s="389"/>
      <c r="C35" s="390"/>
      <c r="D35" s="391"/>
      <c r="E35" s="383"/>
      <c r="F35" s="248"/>
      <c r="G35" s="272"/>
      <c r="H35" s="273"/>
      <c r="I35" s="224"/>
      <c r="J35" s="18">
        <v>42904</v>
      </c>
      <c r="K35" s="70"/>
      <c r="L35" s="197"/>
      <c r="M35" s="198"/>
    </row>
    <row r="36" spans="1:13" ht="21" customHeight="1">
      <c r="A36" s="199">
        <v>11</v>
      </c>
      <c r="B36" s="386"/>
      <c r="C36" s="387"/>
      <c r="D36" s="388"/>
      <c r="E36" s="383"/>
      <c r="F36" s="219" t="s">
        <v>158</v>
      </c>
      <c r="G36" s="271"/>
      <c r="H36" s="220"/>
      <c r="I36" s="223"/>
      <c r="J36" s="18">
        <v>42903</v>
      </c>
      <c r="K36" s="70"/>
      <c r="L36" s="195"/>
      <c r="M36" s="196"/>
    </row>
    <row r="37" spans="1:13" ht="21" customHeight="1">
      <c r="A37" s="199"/>
      <c r="B37" s="389"/>
      <c r="C37" s="390"/>
      <c r="D37" s="391"/>
      <c r="E37" s="383"/>
      <c r="F37" s="248"/>
      <c r="G37" s="272"/>
      <c r="H37" s="273"/>
      <c r="I37" s="224"/>
      <c r="J37" s="18">
        <v>42904</v>
      </c>
      <c r="K37" s="70"/>
      <c r="L37" s="197"/>
      <c r="M37" s="198"/>
    </row>
    <row r="38" spans="1:13" ht="21" customHeight="1">
      <c r="A38" s="199">
        <v>12</v>
      </c>
      <c r="B38" s="386"/>
      <c r="C38" s="387"/>
      <c r="D38" s="388"/>
      <c r="E38" s="383"/>
      <c r="F38" s="219" t="s">
        <v>158</v>
      </c>
      <c r="G38" s="271"/>
      <c r="H38" s="220"/>
      <c r="I38" s="223"/>
      <c r="J38" s="18">
        <v>42903</v>
      </c>
      <c r="K38" s="70"/>
      <c r="L38" s="195"/>
      <c r="M38" s="196"/>
    </row>
    <row r="39" spans="1:13" ht="21" customHeight="1">
      <c r="A39" s="199"/>
      <c r="B39" s="389"/>
      <c r="C39" s="390"/>
      <c r="D39" s="391"/>
      <c r="E39" s="383"/>
      <c r="F39" s="248"/>
      <c r="G39" s="272"/>
      <c r="H39" s="273"/>
      <c r="I39" s="224"/>
      <c r="J39" s="18">
        <v>42904</v>
      </c>
      <c r="K39" s="70"/>
      <c r="L39" s="197"/>
      <c r="M39" s="198"/>
    </row>
    <row r="40" spans="1:13" ht="21" customHeight="1">
      <c r="A40" s="199">
        <v>13</v>
      </c>
      <c r="B40" s="386"/>
      <c r="C40" s="387"/>
      <c r="D40" s="388"/>
      <c r="E40" s="383"/>
      <c r="F40" s="219" t="s">
        <v>158</v>
      </c>
      <c r="G40" s="271"/>
      <c r="H40" s="220"/>
      <c r="I40" s="223"/>
      <c r="J40" s="18">
        <v>42903</v>
      </c>
      <c r="K40" s="70"/>
      <c r="L40" s="195"/>
      <c r="M40" s="196"/>
    </row>
    <row r="41" spans="1:13" ht="21" customHeight="1">
      <c r="A41" s="199"/>
      <c r="B41" s="389"/>
      <c r="C41" s="390"/>
      <c r="D41" s="391"/>
      <c r="E41" s="383"/>
      <c r="F41" s="248"/>
      <c r="G41" s="272"/>
      <c r="H41" s="273"/>
      <c r="I41" s="224"/>
      <c r="J41" s="18">
        <v>42904</v>
      </c>
      <c r="K41" s="70"/>
      <c r="L41" s="197"/>
      <c r="M41" s="198"/>
    </row>
    <row r="42" spans="1:13" ht="21" customHeight="1">
      <c r="A42" s="199">
        <v>14</v>
      </c>
      <c r="B42" s="386"/>
      <c r="C42" s="387"/>
      <c r="D42" s="388"/>
      <c r="E42" s="383"/>
      <c r="F42" s="219" t="s">
        <v>158</v>
      </c>
      <c r="G42" s="271"/>
      <c r="H42" s="220"/>
      <c r="I42" s="223"/>
      <c r="J42" s="18">
        <v>42903</v>
      </c>
      <c r="K42" s="70"/>
      <c r="L42" s="195"/>
      <c r="M42" s="196"/>
    </row>
    <row r="43" spans="1:13" ht="21" customHeight="1">
      <c r="A43" s="199"/>
      <c r="B43" s="389"/>
      <c r="C43" s="390"/>
      <c r="D43" s="391"/>
      <c r="E43" s="383"/>
      <c r="F43" s="248"/>
      <c r="G43" s="272"/>
      <c r="H43" s="273"/>
      <c r="I43" s="224"/>
      <c r="J43" s="18">
        <v>42904</v>
      </c>
      <c r="K43" s="70"/>
      <c r="L43" s="197"/>
      <c r="M43" s="198"/>
    </row>
    <row r="44" spans="1:13" ht="21" customHeight="1">
      <c r="A44" s="199">
        <v>15</v>
      </c>
      <c r="B44" s="386"/>
      <c r="C44" s="387"/>
      <c r="D44" s="388"/>
      <c r="E44" s="383"/>
      <c r="F44" s="219" t="s">
        <v>158</v>
      </c>
      <c r="G44" s="271"/>
      <c r="H44" s="220"/>
      <c r="I44" s="223"/>
      <c r="J44" s="18">
        <v>42903</v>
      </c>
      <c r="K44" s="70"/>
      <c r="L44" s="195"/>
      <c r="M44" s="196"/>
    </row>
    <row r="45" spans="1:13" ht="21" customHeight="1" thickBot="1">
      <c r="A45" s="199"/>
      <c r="B45" s="392"/>
      <c r="C45" s="393"/>
      <c r="D45" s="394"/>
      <c r="E45" s="383"/>
      <c r="F45" s="248"/>
      <c r="G45" s="272"/>
      <c r="H45" s="273"/>
      <c r="I45" s="224"/>
      <c r="J45" s="18">
        <v>42904</v>
      </c>
      <c r="K45" s="70"/>
      <c r="L45" s="197"/>
      <c r="M45" s="198"/>
    </row>
    <row r="46" spans="1:13" ht="15" thickTop="1">
      <c r="A46" s="274" t="s">
        <v>34</v>
      </c>
      <c r="B46" s="276" t="s">
        <v>78</v>
      </c>
      <c r="C46" s="277"/>
      <c r="D46" s="277"/>
      <c r="E46" s="278"/>
      <c r="F46" s="109"/>
      <c r="G46" s="279">
        <f>3500*F46</f>
        <v>0</v>
      </c>
      <c r="H46" s="280"/>
      <c r="I46" s="281" t="s">
        <v>71</v>
      </c>
      <c r="J46" s="282"/>
      <c r="K46" s="283"/>
      <c r="L46" s="288">
        <f>G46+G47+H48</f>
        <v>0</v>
      </c>
      <c r="M46" s="289"/>
    </row>
    <row r="47" spans="1:13">
      <c r="A47" s="275"/>
      <c r="B47" s="294" t="s">
        <v>91</v>
      </c>
      <c r="C47" s="295"/>
      <c r="D47" s="295"/>
      <c r="E47" s="296"/>
      <c r="F47" s="110"/>
      <c r="G47" s="297">
        <f>2000*F47</f>
        <v>0</v>
      </c>
      <c r="H47" s="298"/>
      <c r="I47" s="284"/>
      <c r="J47" s="285"/>
      <c r="K47" s="286"/>
      <c r="L47" s="290"/>
      <c r="M47" s="291"/>
    </row>
    <row r="48" spans="1:13" ht="15" thickBot="1">
      <c r="A48" s="6" t="s">
        <v>38</v>
      </c>
      <c r="B48" s="299" t="s">
        <v>176</v>
      </c>
      <c r="C48" s="299"/>
      <c r="D48" s="299"/>
      <c r="E48" s="111"/>
      <c r="F48" s="67" t="s">
        <v>177</v>
      </c>
      <c r="G48" s="107"/>
      <c r="H48" s="19">
        <f>1000*(E48+G48)</f>
        <v>0</v>
      </c>
      <c r="I48" s="287"/>
      <c r="J48" s="213"/>
      <c r="K48" s="214"/>
      <c r="L48" s="292"/>
      <c r="M48" s="293"/>
    </row>
    <row r="49" spans="1:13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F44:H44"/>
    <mergeCell ref="I46:K48"/>
    <mergeCell ref="I44:I45"/>
    <mergeCell ref="F45:H45"/>
    <mergeCell ref="L44:M45"/>
    <mergeCell ref="B44:D45"/>
    <mergeCell ref="A42:A43"/>
    <mergeCell ref="E42:E43"/>
    <mergeCell ref="F42:H42"/>
    <mergeCell ref="I42:I43"/>
    <mergeCell ref="A46:A47"/>
    <mergeCell ref="B47:E47"/>
    <mergeCell ref="G47:H47"/>
    <mergeCell ref="B46:E46"/>
    <mergeCell ref="G46:H46"/>
    <mergeCell ref="A44:A45"/>
    <mergeCell ref="E44:E45"/>
    <mergeCell ref="L46:M48"/>
    <mergeCell ref="B48:D48"/>
    <mergeCell ref="F41:H41"/>
    <mergeCell ref="F40:H40"/>
    <mergeCell ref="I40:I41"/>
    <mergeCell ref="L42:M43"/>
    <mergeCell ref="B42:D43"/>
    <mergeCell ref="F39:H39"/>
    <mergeCell ref="A38:A39"/>
    <mergeCell ref="E38:E39"/>
    <mergeCell ref="A40:A41"/>
    <mergeCell ref="E40:E41"/>
    <mergeCell ref="F38:H38"/>
    <mergeCell ref="I38:I39"/>
    <mergeCell ref="L38:M39"/>
    <mergeCell ref="L40:M41"/>
    <mergeCell ref="B40:D41"/>
    <mergeCell ref="B38:D39"/>
    <mergeCell ref="F43:H43"/>
    <mergeCell ref="F34:H34"/>
    <mergeCell ref="I34:I35"/>
    <mergeCell ref="F35:H35"/>
    <mergeCell ref="A34:A35"/>
    <mergeCell ref="E34:E35"/>
    <mergeCell ref="L34:M35"/>
    <mergeCell ref="B34:D35"/>
    <mergeCell ref="F36:H36"/>
    <mergeCell ref="I36:I37"/>
    <mergeCell ref="F37:H37"/>
    <mergeCell ref="A36:A37"/>
    <mergeCell ref="E36:E37"/>
    <mergeCell ref="L36:M37"/>
    <mergeCell ref="B36:D37"/>
    <mergeCell ref="F30:H30"/>
    <mergeCell ref="I30:I31"/>
    <mergeCell ref="F31:H31"/>
    <mergeCell ref="A30:A31"/>
    <mergeCell ref="E30:E31"/>
    <mergeCell ref="L30:M31"/>
    <mergeCell ref="B30:D31"/>
    <mergeCell ref="F32:H32"/>
    <mergeCell ref="I32:I33"/>
    <mergeCell ref="F33:H33"/>
    <mergeCell ref="A32:A33"/>
    <mergeCell ref="E32:E33"/>
    <mergeCell ref="L32:M33"/>
    <mergeCell ref="B32:D33"/>
    <mergeCell ref="F26:H26"/>
    <mergeCell ref="I26:I27"/>
    <mergeCell ref="F27:H27"/>
    <mergeCell ref="A26:A27"/>
    <mergeCell ref="E26:E27"/>
    <mergeCell ref="L26:M27"/>
    <mergeCell ref="B26:D27"/>
    <mergeCell ref="F28:H28"/>
    <mergeCell ref="I28:I29"/>
    <mergeCell ref="F29:H29"/>
    <mergeCell ref="A28:A29"/>
    <mergeCell ref="E28:E29"/>
    <mergeCell ref="L28:M29"/>
    <mergeCell ref="B28:D29"/>
    <mergeCell ref="F22:H22"/>
    <mergeCell ref="I22:I23"/>
    <mergeCell ref="F23:H23"/>
    <mergeCell ref="A22:A23"/>
    <mergeCell ref="E22:E23"/>
    <mergeCell ref="L22:M23"/>
    <mergeCell ref="B22:D23"/>
    <mergeCell ref="F24:H24"/>
    <mergeCell ref="I24:I25"/>
    <mergeCell ref="F25:H25"/>
    <mergeCell ref="A24:A25"/>
    <mergeCell ref="E24:E25"/>
    <mergeCell ref="L24:M25"/>
    <mergeCell ref="B24:D25"/>
    <mergeCell ref="F18:H18"/>
    <mergeCell ref="I18:I19"/>
    <mergeCell ref="F19:H19"/>
    <mergeCell ref="A18:A19"/>
    <mergeCell ref="E18:E19"/>
    <mergeCell ref="L18:M19"/>
    <mergeCell ref="B18:D19"/>
    <mergeCell ref="F20:H20"/>
    <mergeCell ref="I20:I21"/>
    <mergeCell ref="F21:H21"/>
    <mergeCell ref="A20:A21"/>
    <mergeCell ref="E20:E21"/>
    <mergeCell ref="L20:M21"/>
    <mergeCell ref="B20:D21"/>
    <mergeCell ref="F15:H15"/>
    <mergeCell ref="J15:K15"/>
    <mergeCell ref="L15:M15"/>
    <mergeCell ref="A13:C14"/>
    <mergeCell ref="D13:E14"/>
    <mergeCell ref="F13:G13"/>
    <mergeCell ref="F16:H16"/>
    <mergeCell ref="I16:I17"/>
    <mergeCell ref="F17:H17"/>
    <mergeCell ref="A16:A17"/>
    <mergeCell ref="E16:E17"/>
    <mergeCell ref="H13:H14"/>
    <mergeCell ref="I13:I14"/>
    <mergeCell ref="L13:M14"/>
    <mergeCell ref="F14:G14"/>
    <mergeCell ref="L16:M17"/>
    <mergeCell ref="B15:D15"/>
    <mergeCell ref="B16:D17"/>
    <mergeCell ref="I6:M6"/>
    <mergeCell ref="A7:C8"/>
    <mergeCell ref="D7:E7"/>
    <mergeCell ref="F7:M7"/>
    <mergeCell ref="D8:E8"/>
    <mergeCell ref="F8:G8"/>
    <mergeCell ref="J8:K8"/>
    <mergeCell ref="L8:M8"/>
    <mergeCell ref="F12:G12"/>
    <mergeCell ref="A9:C10"/>
    <mergeCell ref="D9:E10"/>
    <mergeCell ref="F9:G9"/>
    <mergeCell ref="H9:H10"/>
    <mergeCell ref="A6:C6"/>
    <mergeCell ref="D6:G6"/>
    <mergeCell ref="I9:I10"/>
    <mergeCell ref="L9:M10"/>
    <mergeCell ref="F10:G10"/>
    <mergeCell ref="A11:C12"/>
    <mergeCell ref="D11:E12"/>
    <mergeCell ref="F11:G11"/>
    <mergeCell ref="H11:H12"/>
    <mergeCell ref="I11:I12"/>
    <mergeCell ref="L11:M12"/>
    <mergeCell ref="A1:M1"/>
    <mergeCell ref="A2:M2"/>
    <mergeCell ref="A3:C3"/>
    <mergeCell ref="D3:M3"/>
    <mergeCell ref="A4:C4"/>
    <mergeCell ref="D4:G4"/>
    <mergeCell ref="I4:L4"/>
    <mergeCell ref="A5:C5"/>
    <mergeCell ref="D5:F5"/>
    <mergeCell ref="I5:L5"/>
  </mergeCells>
  <phoneticPr fontId="2"/>
  <conditionalFormatting sqref="D4:G4 D6:G6 I6:M6">
    <cfRule type="iconSet" priority="2">
      <iconSet iconSet="3TrafficLights2">
        <cfvo type="percent" val="0"/>
        <cfvo type="percent" val="33"/>
        <cfvo type="percent" val="67"/>
      </iconSet>
    </cfRule>
  </conditionalFormatting>
  <dataValidations count="4">
    <dataValidation type="whole" imeMode="off" operator="greaterThan" allowBlank="1" showInputMessage="1" showErrorMessage="1" sqref="K9:K14 K16:K45">
      <formula1>-1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D3:M3">
      <formula1>$O$4:$O$10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50"/>
  <sheetViews>
    <sheetView showGridLines="0" zoomScaleNormal="100" workbookViewId="0">
      <selection activeCell="D3" sqref="D3:M3"/>
    </sheetView>
  </sheetViews>
  <sheetFormatPr defaultRowHeight="14.25"/>
  <cols>
    <col min="1" max="1" width="5.375" style="1" customWidth="1"/>
    <col min="2" max="2" width="9.25" style="1" customWidth="1"/>
    <col min="3" max="3" width="2.125" style="1" customWidth="1"/>
    <col min="4" max="4" width="7.125" style="1" bestFit="1" customWidth="1"/>
    <col min="5" max="5" width="8.625" style="1" customWidth="1"/>
    <col min="6" max="6" width="15" style="1" customWidth="1"/>
    <col min="7" max="7" width="10.25" style="1" customWidth="1"/>
    <col min="8" max="10" width="8.625" style="1" customWidth="1"/>
    <col min="11" max="11" width="5.625" style="1" customWidth="1"/>
    <col min="12" max="12" width="10.75" style="1" customWidth="1"/>
    <col min="13" max="13" width="7.375" style="1" customWidth="1"/>
    <col min="14" max="14" width="9" style="1"/>
    <col min="15" max="15" width="9.75" style="99" customWidth="1"/>
    <col min="16" max="16" width="8" style="99" customWidth="1"/>
    <col min="17" max="17" width="3" style="99" customWidth="1"/>
    <col min="18" max="18" width="5.5" style="99" customWidth="1"/>
    <col min="19" max="19" width="4.375" style="99" customWidth="1"/>
    <col min="20" max="20" width="4.75" style="99" customWidth="1"/>
    <col min="21" max="21" width="9" style="99"/>
    <col min="22" max="16384" width="9" style="1"/>
  </cols>
  <sheetData>
    <row r="1" spans="1:20" ht="18.75">
      <c r="A1" s="236" t="s">
        <v>191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20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20" ht="18" customHeight="1">
      <c r="A3" s="238" t="s">
        <v>1</v>
      </c>
      <c r="B3" s="239"/>
      <c r="C3" s="239"/>
      <c r="D3" s="240"/>
      <c r="E3" s="241"/>
      <c r="F3" s="241"/>
      <c r="G3" s="241"/>
      <c r="H3" s="241"/>
      <c r="I3" s="241"/>
      <c r="J3" s="241"/>
      <c r="K3" s="241"/>
      <c r="L3" s="241"/>
      <c r="M3" s="242"/>
      <c r="O3" s="94" t="s">
        <v>45</v>
      </c>
      <c r="P3" s="94" t="s">
        <v>130</v>
      </c>
      <c r="Q3" s="94" t="s">
        <v>128</v>
      </c>
      <c r="R3" s="94" t="s">
        <v>129</v>
      </c>
      <c r="S3" s="94" t="s">
        <v>131</v>
      </c>
      <c r="T3" s="94" t="s">
        <v>22</v>
      </c>
    </row>
    <row r="4" spans="1:20" ht="28.5" customHeight="1">
      <c r="A4" s="199" t="s">
        <v>2</v>
      </c>
      <c r="B4" s="243"/>
      <c r="C4" s="244"/>
      <c r="D4" s="245" t="str">
        <f>IF(D3="","",VLOOKUP(D3,$O4:$T9,2,0))</f>
        <v/>
      </c>
      <c r="E4" s="246"/>
      <c r="F4" s="246"/>
      <c r="G4" s="247"/>
      <c r="H4" s="73" t="s">
        <v>22</v>
      </c>
      <c r="I4" s="201" t="str">
        <f>IF(D3="","",VLOOKUP(D3,$O4:$T9,6,0))</f>
        <v/>
      </c>
      <c r="J4" s="202"/>
      <c r="K4" s="202"/>
      <c r="L4" s="202"/>
      <c r="M4" s="17" t="s">
        <v>57</v>
      </c>
      <c r="O4" s="94" t="s">
        <v>155</v>
      </c>
      <c r="P4" s="95" t="s">
        <v>150</v>
      </c>
      <c r="Q4" s="94" t="s">
        <v>150</v>
      </c>
      <c r="R4" s="94" t="s">
        <v>150</v>
      </c>
      <c r="S4" s="94" t="s">
        <v>152</v>
      </c>
      <c r="T4" s="94" t="s">
        <v>150</v>
      </c>
    </row>
    <row r="5" spans="1:20" ht="28.5" customHeight="1">
      <c r="A5" s="199" t="s">
        <v>3</v>
      </c>
      <c r="B5" s="200"/>
      <c r="C5" s="200"/>
      <c r="D5" s="201" t="str">
        <f>IF(D3="","",VLOOKUP(D3,$O4:$T9,5,0))</f>
        <v/>
      </c>
      <c r="E5" s="202"/>
      <c r="F5" s="202"/>
      <c r="G5" s="72" t="s">
        <v>57</v>
      </c>
      <c r="H5" s="73" t="s">
        <v>23</v>
      </c>
      <c r="I5" s="201"/>
      <c r="J5" s="202"/>
      <c r="K5" s="202"/>
      <c r="L5" s="202"/>
      <c r="M5" s="17" t="s">
        <v>57</v>
      </c>
      <c r="O5" s="94" t="s">
        <v>107</v>
      </c>
      <c r="P5" s="95" t="s">
        <v>113</v>
      </c>
      <c r="Q5" s="94" t="s">
        <v>50</v>
      </c>
      <c r="R5" s="94" t="s">
        <v>51</v>
      </c>
      <c r="S5" s="94" t="s">
        <v>118</v>
      </c>
      <c r="T5" s="94" t="s">
        <v>114</v>
      </c>
    </row>
    <row r="6" spans="1:20" ht="17.25">
      <c r="A6" s="203" t="s">
        <v>4</v>
      </c>
      <c r="B6" s="204"/>
      <c r="C6" s="204"/>
      <c r="D6" s="205" t="str">
        <f>IF(D3="","",VLOOKUP(D3,$O4:$T9,3,0))</f>
        <v/>
      </c>
      <c r="E6" s="206"/>
      <c r="F6" s="206"/>
      <c r="G6" s="207"/>
      <c r="H6" s="13" t="s">
        <v>5</v>
      </c>
      <c r="I6" s="205" t="str">
        <f>IF(D3="","",VLOOKUP(D3,$O4:$T9,4,0))</f>
        <v/>
      </c>
      <c r="J6" s="206"/>
      <c r="K6" s="206"/>
      <c r="L6" s="206"/>
      <c r="M6" s="208"/>
      <c r="O6" s="94" t="s">
        <v>108</v>
      </c>
      <c r="P6" s="95" t="s">
        <v>47</v>
      </c>
      <c r="Q6" s="94" t="s">
        <v>52</v>
      </c>
      <c r="R6" s="94" t="s">
        <v>53</v>
      </c>
      <c r="S6" s="94" t="s">
        <v>119</v>
      </c>
      <c r="T6" s="94" t="s">
        <v>169</v>
      </c>
    </row>
    <row r="7" spans="1:20" ht="22.5" customHeight="1">
      <c r="A7" s="209"/>
      <c r="B7" s="250"/>
      <c r="C7" s="251"/>
      <c r="D7" s="255" t="s">
        <v>24</v>
      </c>
      <c r="E7" s="256"/>
      <c r="F7" s="257"/>
      <c r="G7" s="258"/>
      <c r="H7" s="258"/>
      <c r="I7" s="258"/>
      <c r="J7" s="258"/>
      <c r="K7" s="258"/>
      <c r="L7" s="258"/>
      <c r="M7" s="259"/>
      <c r="O7" s="94" t="s">
        <v>109</v>
      </c>
      <c r="P7" s="95" t="s">
        <v>124</v>
      </c>
      <c r="Q7" s="94" t="s">
        <v>46</v>
      </c>
      <c r="R7" s="94" t="s">
        <v>132</v>
      </c>
      <c r="S7" s="94" t="s">
        <v>120</v>
      </c>
      <c r="T7" s="94" t="s">
        <v>170</v>
      </c>
    </row>
    <row r="8" spans="1:20">
      <c r="A8" s="252"/>
      <c r="B8" s="253"/>
      <c r="C8" s="254"/>
      <c r="D8" s="260" t="s">
        <v>25</v>
      </c>
      <c r="E8" s="261"/>
      <c r="F8" s="255" t="s">
        <v>26</v>
      </c>
      <c r="G8" s="256"/>
      <c r="H8" s="70" t="s">
        <v>27</v>
      </c>
      <c r="I8" s="70" t="s">
        <v>28</v>
      </c>
      <c r="J8" s="255" t="s">
        <v>0</v>
      </c>
      <c r="K8" s="256"/>
      <c r="L8" s="255" t="s">
        <v>29</v>
      </c>
      <c r="M8" s="262"/>
      <c r="O8" s="94" t="s">
        <v>110</v>
      </c>
      <c r="P8" s="95" t="s">
        <v>127</v>
      </c>
      <c r="Q8" s="94" t="s">
        <v>48</v>
      </c>
      <c r="R8" s="94" t="s">
        <v>49</v>
      </c>
      <c r="S8" s="94" t="s">
        <v>121</v>
      </c>
      <c r="T8" s="94" t="s">
        <v>115</v>
      </c>
    </row>
    <row r="9" spans="1:20" ht="18" customHeight="1">
      <c r="A9" s="209" t="s">
        <v>30</v>
      </c>
      <c r="B9" s="210"/>
      <c r="C9" s="211"/>
      <c r="D9" s="215"/>
      <c r="E9" s="216"/>
      <c r="F9" s="219" t="s">
        <v>158</v>
      </c>
      <c r="G9" s="220"/>
      <c r="H9" s="221"/>
      <c r="I9" s="223"/>
      <c r="J9" s="18">
        <v>42903</v>
      </c>
      <c r="K9" s="70"/>
      <c r="L9" s="379"/>
      <c r="M9" s="380"/>
      <c r="O9" s="94" t="s">
        <v>111</v>
      </c>
      <c r="P9" s="95" t="s">
        <v>126</v>
      </c>
      <c r="Q9" s="94" t="s">
        <v>56</v>
      </c>
      <c r="R9" s="94" t="s">
        <v>56</v>
      </c>
      <c r="S9" s="94" t="s">
        <v>122</v>
      </c>
      <c r="T9" s="94" t="s">
        <v>116</v>
      </c>
    </row>
    <row r="10" spans="1:20" ht="18" customHeight="1">
      <c r="A10" s="231"/>
      <c r="B10" s="232"/>
      <c r="C10" s="233"/>
      <c r="D10" s="234"/>
      <c r="E10" s="235"/>
      <c r="F10" s="229"/>
      <c r="G10" s="230"/>
      <c r="H10" s="222"/>
      <c r="I10" s="224"/>
      <c r="J10" s="18">
        <v>42904</v>
      </c>
      <c r="K10" s="70"/>
      <c r="L10" s="381"/>
      <c r="M10" s="382"/>
      <c r="O10" s="94" t="s">
        <v>112</v>
      </c>
      <c r="P10" s="95" t="s">
        <v>125</v>
      </c>
      <c r="Q10" s="94" t="s">
        <v>54</v>
      </c>
      <c r="R10" s="94" t="s">
        <v>55</v>
      </c>
      <c r="S10" s="94" t="s">
        <v>123</v>
      </c>
      <c r="T10" s="94" t="s">
        <v>117</v>
      </c>
    </row>
    <row r="11" spans="1:20" ht="18" customHeight="1">
      <c r="A11" s="209" t="s">
        <v>10</v>
      </c>
      <c r="B11" s="210"/>
      <c r="C11" s="211"/>
      <c r="D11" s="215"/>
      <c r="E11" s="216"/>
      <c r="F11" s="219" t="s">
        <v>158</v>
      </c>
      <c r="G11" s="220"/>
      <c r="H11" s="221"/>
      <c r="I11" s="223"/>
      <c r="J11" s="18">
        <v>42903</v>
      </c>
      <c r="K11" s="70"/>
      <c r="L11" s="379"/>
      <c r="M11" s="380"/>
    </row>
    <row r="12" spans="1:20" ht="18" customHeight="1">
      <c r="A12" s="231"/>
      <c r="B12" s="232"/>
      <c r="C12" s="233"/>
      <c r="D12" s="234"/>
      <c r="E12" s="235"/>
      <c r="F12" s="229"/>
      <c r="G12" s="230"/>
      <c r="H12" s="222"/>
      <c r="I12" s="224"/>
      <c r="J12" s="18">
        <v>42904</v>
      </c>
      <c r="K12" s="70"/>
      <c r="L12" s="381"/>
      <c r="M12" s="382"/>
    </row>
    <row r="13" spans="1:20" ht="18" customHeight="1">
      <c r="A13" s="209" t="s">
        <v>11</v>
      </c>
      <c r="B13" s="210"/>
      <c r="C13" s="211"/>
      <c r="D13" s="215"/>
      <c r="E13" s="216"/>
      <c r="F13" s="219" t="s">
        <v>158</v>
      </c>
      <c r="G13" s="220"/>
      <c r="H13" s="221"/>
      <c r="I13" s="223"/>
      <c r="J13" s="18">
        <v>42903</v>
      </c>
      <c r="K13" s="70"/>
      <c r="L13" s="379"/>
      <c r="M13" s="380"/>
    </row>
    <row r="14" spans="1:20" ht="18" customHeight="1" thickBot="1">
      <c r="A14" s="212"/>
      <c r="B14" s="213"/>
      <c r="C14" s="214"/>
      <c r="D14" s="217"/>
      <c r="E14" s="218"/>
      <c r="F14" s="229"/>
      <c r="G14" s="230"/>
      <c r="H14" s="222"/>
      <c r="I14" s="224"/>
      <c r="J14" s="18">
        <v>42904</v>
      </c>
      <c r="K14" s="70"/>
      <c r="L14" s="287"/>
      <c r="M14" s="384"/>
    </row>
    <row r="15" spans="1:20">
      <c r="A15" s="68" t="s">
        <v>8</v>
      </c>
      <c r="B15" s="345" t="s">
        <v>25</v>
      </c>
      <c r="C15" s="385"/>
      <c r="D15" s="346"/>
      <c r="E15" s="75" t="s">
        <v>31</v>
      </c>
      <c r="F15" s="265" t="s">
        <v>33</v>
      </c>
      <c r="G15" s="266"/>
      <c r="H15" s="267"/>
      <c r="I15" s="76" t="s">
        <v>28</v>
      </c>
      <c r="J15" s="265" t="s">
        <v>0</v>
      </c>
      <c r="K15" s="267"/>
      <c r="L15" s="265" t="s">
        <v>29</v>
      </c>
      <c r="M15" s="268"/>
    </row>
    <row r="16" spans="1:20" ht="21" customHeight="1">
      <c r="A16" s="199">
        <v>1</v>
      </c>
      <c r="B16" s="386"/>
      <c r="C16" s="387"/>
      <c r="D16" s="388"/>
      <c r="E16" s="383"/>
      <c r="F16" s="219" t="s">
        <v>158</v>
      </c>
      <c r="G16" s="271"/>
      <c r="H16" s="220"/>
      <c r="I16" s="223"/>
      <c r="J16" s="18">
        <v>42903</v>
      </c>
      <c r="K16" s="70"/>
      <c r="L16" s="195"/>
      <c r="M16" s="196"/>
    </row>
    <row r="17" spans="1:15" ht="21" customHeight="1">
      <c r="A17" s="199"/>
      <c r="B17" s="389"/>
      <c r="C17" s="390"/>
      <c r="D17" s="391"/>
      <c r="E17" s="383"/>
      <c r="F17" s="248"/>
      <c r="G17" s="272"/>
      <c r="H17" s="273"/>
      <c r="I17" s="224"/>
      <c r="J17" s="18">
        <v>42904</v>
      </c>
      <c r="K17" s="70"/>
      <c r="L17" s="197"/>
      <c r="M17" s="198"/>
    </row>
    <row r="18" spans="1:15" ht="21" customHeight="1">
      <c r="A18" s="199">
        <v>2</v>
      </c>
      <c r="B18" s="386"/>
      <c r="C18" s="387"/>
      <c r="D18" s="388"/>
      <c r="E18" s="383"/>
      <c r="F18" s="219" t="s">
        <v>158</v>
      </c>
      <c r="G18" s="271"/>
      <c r="H18" s="220"/>
      <c r="I18" s="223"/>
      <c r="J18" s="18">
        <v>42903</v>
      </c>
      <c r="K18" s="70"/>
      <c r="L18" s="195"/>
      <c r="M18" s="196"/>
    </row>
    <row r="19" spans="1:15" ht="21" customHeight="1">
      <c r="A19" s="199"/>
      <c r="B19" s="389"/>
      <c r="C19" s="390"/>
      <c r="D19" s="391"/>
      <c r="E19" s="383"/>
      <c r="F19" s="248"/>
      <c r="G19" s="272"/>
      <c r="H19" s="273"/>
      <c r="I19" s="224"/>
      <c r="J19" s="18">
        <v>42904</v>
      </c>
      <c r="K19" s="70"/>
      <c r="L19" s="197"/>
      <c r="M19" s="198"/>
      <c r="O19" s="99" t="s">
        <v>67</v>
      </c>
    </row>
    <row r="20" spans="1:15" ht="21" customHeight="1">
      <c r="A20" s="199">
        <v>3</v>
      </c>
      <c r="B20" s="386"/>
      <c r="C20" s="387"/>
      <c r="D20" s="388"/>
      <c r="E20" s="383"/>
      <c r="F20" s="219" t="s">
        <v>158</v>
      </c>
      <c r="G20" s="271"/>
      <c r="H20" s="220"/>
      <c r="I20" s="223"/>
      <c r="J20" s="18">
        <v>42903</v>
      </c>
      <c r="K20" s="70"/>
      <c r="L20" s="195"/>
      <c r="M20" s="196"/>
      <c r="O20" s="99" t="s">
        <v>62</v>
      </c>
    </row>
    <row r="21" spans="1:15" ht="21" customHeight="1">
      <c r="A21" s="199"/>
      <c r="B21" s="389"/>
      <c r="C21" s="390"/>
      <c r="D21" s="391"/>
      <c r="E21" s="383"/>
      <c r="F21" s="248"/>
      <c r="G21" s="272"/>
      <c r="H21" s="273"/>
      <c r="I21" s="224"/>
      <c r="J21" s="18">
        <v>42904</v>
      </c>
      <c r="K21" s="70"/>
      <c r="L21" s="197"/>
      <c r="M21" s="198"/>
      <c r="O21" s="99" t="s">
        <v>11</v>
      </c>
    </row>
    <row r="22" spans="1:15" ht="21" customHeight="1">
      <c r="A22" s="199">
        <v>4</v>
      </c>
      <c r="B22" s="386"/>
      <c r="C22" s="387"/>
      <c r="D22" s="388"/>
      <c r="E22" s="383"/>
      <c r="F22" s="219" t="s">
        <v>158</v>
      </c>
      <c r="G22" s="271"/>
      <c r="H22" s="220"/>
      <c r="I22" s="223"/>
      <c r="J22" s="18">
        <v>42903</v>
      </c>
      <c r="K22" s="70"/>
      <c r="L22" s="195"/>
      <c r="M22" s="196"/>
      <c r="O22" s="99" t="s">
        <v>64</v>
      </c>
    </row>
    <row r="23" spans="1:15" ht="21" customHeight="1">
      <c r="A23" s="199"/>
      <c r="B23" s="389"/>
      <c r="C23" s="390"/>
      <c r="D23" s="391"/>
      <c r="E23" s="383"/>
      <c r="F23" s="248"/>
      <c r="G23" s="272"/>
      <c r="H23" s="273"/>
      <c r="I23" s="224"/>
      <c r="J23" s="18">
        <v>42904</v>
      </c>
      <c r="K23" s="70"/>
      <c r="L23" s="197"/>
      <c r="M23" s="198"/>
      <c r="O23" s="99" t="s">
        <v>65</v>
      </c>
    </row>
    <row r="24" spans="1:15" ht="21" customHeight="1">
      <c r="A24" s="199">
        <v>5</v>
      </c>
      <c r="B24" s="386"/>
      <c r="C24" s="387"/>
      <c r="D24" s="388"/>
      <c r="E24" s="383"/>
      <c r="F24" s="219" t="s">
        <v>158</v>
      </c>
      <c r="G24" s="271"/>
      <c r="H24" s="220"/>
      <c r="I24" s="223"/>
      <c r="J24" s="18">
        <v>42903</v>
      </c>
      <c r="K24" s="70"/>
      <c r="L24" s="195"/>
      <c r="M24" s="196"/>
      <c r="O24" s="99" t="s">
        <v>66</v>
      </c>
    </row>
    <row r="25" spans="1:15" ht="21" customHeight="1">
      <c r="A25" s="199"/>
      <c r="B25" s="389"/>
      <c r="C25" s="390"/>
      <c r="D25" s="391"/>
      <c r="E25" s="383"/>
      <c r="F25" s="248"/>
      <c r="G25" s="272"/>
      <c r="H25" s="273"/>
      <c r="I25" s="224"/>
      <c r="J25" s="18">
        <v>42904</v>
      </c>
      <c r="K25" s="70"/>
      <c r="L25" s="197"/>
      <c r="M25" s="198"/>
    </row>
    <row r="26" spans="1:15" ht="21" customHeight="1">
      <c r="A26" s="199">
        <v>6</v>
      </c>
      <c r="B26" s="386"/>
      <c r="C26" s="387"/>
      <c r="D26" s="388"/>
      <c r="E26" s="383"/>
      <c r="F26" s="219" t="s">
        <v>158</v>
      </c>
      <c r="G26" s="271"/>
      <c r="H26" s="220"/>
      <c r="I26" s="223"/>
      <c r="J26" s="18">
        <v>42903</v>
      </c>
      <c r="K26" s="70"/>
      <c r="L26" s="195"/>
      <c r="M26" s="196"/>
      <c r="O26" s="99" t="s">
        <v>68</v>
      </c>
    </row>
    <row r="27" spans="1:15" ht="21" customHeight="1">
      <c r="A27" s="199"/>
      <c r="B27" s="389"/>
      <c r="C27" s="390"/>
      <c r="D27" s="391"/>
      <c r="E27" s="383"/>
      <c r="F27" s="248"/>
      <c r="G27" s="272"/>
      <c r="H27" s="273"/>
      <c r="I27" s="224"/>
      <c r="J27" s="18">
        <v>42904</v>
      </c>
      <c r="K27" s="70"/>
      <c r="L27" s="197"/>
      <c r="M27" s="198"/>
      <c r="O27" s="99" t="s">
        <v>69</v>
      </c>
    </row>
    <row r="28" spans="1:15" ht="21" customHeight="1">
      <c r="A28" s="199">
        <v>7</v>
      </c>
      <c r="B28" s="386"/>
      <c r="C28" s="387"/>
      <c r="D28" s="388"/>
      <c r="E28" s="383"/>
      <c r="F28" s="219" t="s">
        <v>158</v>
      </c>
      <c r="G28" s="271"/>
      <c r="H28" s="220"/>
      <c r="I28" s="223"/>
      <c r="J28" s="18">
        <v>42903</v>
      </c>
      <c r="K28" s="70"/>
      <c r="L28" s="195"/>
      <c r="M28" s="196"/>
    </row>
    <row r="29" spans="1:15" ht="21" customHeight="1">
      <c r="A29" s="199"/>
      <c r="B29" s="389"/>
      <c r="C29" s="390"/>
      <c r="D29" s="391"/>
      <c r="E29" s="383"/>
      <c r="F29" s="248"/>
      <c r="G29" s="272"/>
      <c r="H29" s="273"/>
      <c r="I29" s="224"/>
      <c r="J29" s="18">
        <v>42904</v>
      </c>
      <c r="K29" s="70"/>
      <c r="L29" s="197"/>
      <c r="M29" s="198"/>
    </row>
    <row r="30" spans="1:15" ht="21" customHeight="1">
      <c r="A30" s="199">
        <v>8</v>
      </c>
      <c r="B30" s="386"/>
      <c r="C30" s="387"/>
      <c r="D30" s="388"/>
      <c r="E30" s="383"/>
      <c r="F30" s="219" t="s">
        <v>158</v>
      </c>
      <c r="G30" s="271"/>
      <c r="H30" s="220"/>
      <c r="I30" s="223"/>
      <c r="J30" s="18">
        <v>42903</v>
      </c>
      <c r="K30" s="70"/>
      <c r="L30" s="195"/>
      <c r="M30" s="196"/>
    </row>
    <row r="31" spans="1:15" ht="21" customHeight="1">
      <c r="A31" s="199"/>
      <c r="B31" s="389"/>
      <c r="C31" s="390"/>
      <c r="D31" s="391"/>
      <c r="E31" s="383"/>
      <c r="F31" s="248"/>
      <c r="G31" s="272"/>
      <c r="H31" s="273"/>
      <c r="I31" s="224"/>
      <c r="J31" s="18">
        <v>42904</v>
      </c>
      <c r="K31" s="70"/>
      <c r="L31" s="197"/>
      <c r="M31" s="198"/>
    </row>
    <row r="32" spans="1:15" ht="21" customHeight="1">
      <c r="A32" s="199">
        <v>9</v>
      </c>
      <c r="B32" s="386"/>
      <c r="C32" s="387"/>
      <c r="D32" s="388"/>
      <c r="E32" s="383"/>
      <c r="F32" s="219" t="s">
        <v>158</v>
      </c>
      <c r="G32" s="271"/>
      <c r="H32" s="220"/>
      <c r="I32" s="223"/>
      <c r="J32" s="18">
        <v>42903</v>
      </c>
      <c r="K32" s="70"/>
      <c r="L32" s="195"/>
      <c r="M32" s="196"/>
    </row>
    <row r="33" spans="1:13" ht="21" customHeight="1">
      <c r="A33" s="199"/>
      <c r="B33" s="389"/>
      <c r="C33" s="390"/>
      <c r="D33" s="391"/>
      <c r="E33" s="383"/>
      <c r="F33" s="248"/>
      <c r="G33" s="272"/>
      <c r="H33" s="273"/>
      <c r="I33" s="224"/>
      <c r="J33" s="18">
        <v>42904</v>
      </c>
      <c r="K33" s="70"/>
      <c r="L33" s="197"/>
      <c r="M33" s="198"/>
    </row>
    <row r="34" spans="1:13" ht="21" customHeight="1">
      <c r="A34" s="199">
        <v>10</v>
      </c>
      <c r="B34" s="386"/>
      <c r="C34" s="387"/>
      <c r="D34" s="388"/>
      <c r="E34" s="383"/>
      <c r="F34" s="219" t="s">
        <v>158</v>
      </c>
      <c r="G34" s="271"/>
      <c r="H34" s="220"/>
      <c r="I34" s="223"/>
      <c r="J34" s="18">
        <v>42903</v>
      </c>
      <c r="K34" s="70"/>
      <c r="L34" s="195"/>
      <c r="M34" s="196"/>
    </row>
    <row r="35" spans="1:13" ht="21" customHeight="1">
      <c r="A35" s="199"/>
      <c r="B35" s="389"/>
      <c r="C35" s="390"/>
      <c r="D35" s="391"/>
      <c r="E35" s="383"/>
      <c r="F35" s="248"/>
      <c r="G35" s="272"/>
      <c r="H35" s="273"/>
      <c r="I35" s="224"/>
      <c r="J35" s="18">
        <v>42904</v>
      </c>
      <c r="K35" s="70"/>
      <c r="L35" s="197"/>
      <c r="M35" s="198"/>
    </row>
    <row r="36" spans="1:13" ht="21" customHeight="1">
      <c r="A36" s="199">
        <v>11</v>
      </c>
      <c r="B36" s="386"/>
      <c r="C36" s="387"/>
      <c r="D36" s="388"/>
      <c r="E36" s="383"/>
      <c r="F36" s="219" t="s">
        <v>158</v>
      </c>
      <c r="G36" s="271"/>
      <c r="H36" s="220"/>
      <c r="I36" s="223"/>
      <c r="J36" s="18">
        <v>42903</v>
      </c>
      <c r="K36" s="70"/>
      <c r="L36" s="195"/>
      <c r="M36" s="196"/>
    </row>
    <row r="37" spans="1:13" ht="21" customHeight="1">
      <c r="A37" s="199"/>
      <c r="B37" s="389"/>
      <c r="C37" s="390"/>
      <c r="D37" s="391"/>
      <c r="E37" s="383"/>
      <c r="F37" s="248"/>
      <c r="G37" s="272"/>
      <c r="H37" s="273"/>
      <c r="I37" s="224"/>
      <c r="J37" s="18">
        <v>42904</v>
      </c>
      <c r="K37" s="70"/>
      <c r="L37" s="197"/>
      <c r="M37" s="198"/>
    </row>
    <row r="38" spans="1:13" ht="21" customHeight="1">
      <c r="A38" s="199">
        <v>12</v>
      </c>
      <c r="B38" s="386"/>
      <c r="C38" s="387"/>
      <c r="D38" s="388"/>
      <c r="E38" s="383"/>
      <c r="F38" s="219" t="s">
        <v>158</v>
      </c>
      <c r="G38" s="271"/>
      <c r="H38" s="220"/>
      <c r="I38" s="223"/>
      <c r="J38" s="18">
        <v>42903</v>
      </c>
      <c r="K38" s="70"/>
      <c r="L38" s="195"/>
      <c r="M38" s="196"/>
    </row>
    <row r="39" spans="1:13" ht="21" customHeight="1">
      <c r="A39" s="199"/>
      <c r="B39" s="389"/>
      <c r="C39" s="390"/>
      <c r="D39" s="391"/>
      <c r="E39" s="383"/>
      <c r="F39" s="248"/>
      <c r="G39" s="272"/>
      <c r="H39" s="273"/>
      <c r="I39" s="224"/>
      <c r="J39" s="18">
        <v>42904</v>
      </c>
      <c r="K39" s="70"/>
      <c r="L39" s="197"/>
      <c r="M39" s="198"/>
    </row>
    <row r="40" spans="1:13" ht="21" customHeight="1">
      <c r="A40" s="199">
        <v>13</v>
      </c>
      <c r="B40" s="386"/>
      <c r="C40" s="387"/>
      <c r="D40" s="388"/>
      <c r="E40" s="383"/>
      <c r="F40" s="219" t="s">
        <v>158</v>
      </c>
      <c r="G40" s="271"/>
      <c r="H40" s="220"/>
      <c r="I40" s="223"/>
      <c r="J40" s="18">
        <v>42903</v>
      </c>
      <c r="K40" s="70"/>
      <c r="L40" s="195"/>
      <c r="M40" s="196"/>
    </row>
    <row r="41" spans="1:13" ht="21" customHeight="1">
      <c r="A41" s="199"/>
      <c r="B41" s="389"/>
      <c r="C41" s="390"/>
      <c r="D41" s="391"/>
      <c r="E41" s="383"/>
      <c r="F41" s="248"/>
      <c r="G41" s="272"/>
      <c r="H41" s="273"/>
      <c r="I41" s="224"/>
      <c r="J41" s="18">
        <v>42904</v>
      </c>
      <c r="K41" s="70"/>
      <c r="L41" s="197"/>
      <c r="M41" s="198"/>
    </row>
    <row r="42" spans="1:13" ht="21" customHeight="1">
      <c r="A42" s="199">
        <v>14</v>
      </c>
      <c r="B42" s="386"/>
      <c r="C42" s="387"/>
      <c r="D42" s="388"/>
      <c r="E42" s="383"/>
      <c r="F42" s="219" t="s">
        <v>158</v>
      </c>
      <c r="G42" s="271"/>
      <c r="H42" s="220"/>
      <c r="I42" s="223"/>
      <c r="J42" s="18">
        <v>42903</v>
      </c>
      <c r="K42" s="70"/>
      <c r="L42" s="195"/>
      <c r="M42" s="196"/>
    </row>
    <row r="43" spans="1:13" ht="21" customHeight="1">
      <c r="A43" s="199"/>
      <c r="B43" s="389"/>
      <c r="C43" s="390"/>
      <c r="D43" s="391"/>
      <c r="E43" s="383"/>
      <c r="F43" s="248"/>
      <c r="G43" s="272"/>
      <c r="H43" s="273"/>
      <c r="I43" s="224"/>
      <c r="J43" s="18">
        <v>42904</v>
      </c>
      <c r="K43" s="70"/>
      <c r="L43" s="197"/>
      <c r="M43" s="198"/>
    </row>
    <row r="44" spans="1:13" ht="21" customHeight="1">
      <c r="A44" s="199">
        <v>15</v>
      </c>
      <c r="B44" s="386"/>
      <c r="C44" s="387"/>
      <c r="D44" s="388"/>
      <c r="E44" s="383"/>
      <c r="F44" s="219" t="s">
        <v>158</v>
      </c>
      <c r="G44" s="271"/>
      <c r="H44" s="220"/>
      <c r="I44" s="223"/>
      <c r="J44" s="18">
        <v>42903</v>
      </c>
      <c r="K44" s="70"/>
      <c r="L44" s="195"/>
      <c r="M44" s="196"/>
    </row>
    <row r="45" spans="1:13" ht="21" customHeight="1" thickBot="1">
      <c r="A45" s="199"/>
      <c r="B45" s="392"/>
      <c r="C45" s="393"/>
      <c r="D45" s="394"/>
      <c r="E45" s="383"/>
      <c r="F45" s="248"/>
      <c r="G45" s="272"/>
      <c r="H45" s="273"/>
      <c r="I45" s="224"/>
      <c r="J45" s="18">
        <v>42904</v>
      </c>
      <c r="K45" s="70"/>
      <c r="L45" s="197"/>
      <c r="M45" s="198"/>
    </row>
    <row r="46" spans="1:13" ht="15" thickTop="1">
      <c r="A46" s="274" t="s">
        <v>34</v>
      </c>
      <c r="B46" s="276" t="s">
        <v>78</v>
      </c>
      <c r="C46" s="277"/>
      <c r="D46" s="277"/>
      <c r="E46" s="278"/>
      <c r="F46" s="109"/>
      <c r="G46" s="279">
        <f>3500*F46</f>
        <v>0</v>
      </c>
      <c r="H46" s="280"/>
      <c r="I46" s="281" t="s">
        <v>71</v>
      </c>
      <c r="J46" s="282"/>
      <c r="K46" s="283"/>
      <c r="L46" s="288">
        <f>G46+G47+H48</f>
        <v>0</v>
      </c>
      <c r="M46" s="289"/>
    </row>
    <row r="47" spans="1:13">
      <c r="A47" s="275"/>
      <c r="B47" s="294" t="s">
        <v>91</v>
      </c>
      <c r="C47" s="295"/>
      <c r="D47" s="295"/>
      <c r="E47" s="296"/>
      <c r="F47" s="110"/>
      <c r="G47" s="297">
        <f>2000*F47</f>
        <v>0</v>
      </c>
      <c r="H47" s="298"/>
      <c r="I47" s="284"/>
      <c r="J47" s="285"/>
      <c r="K47" s="286"/>
      <c r="L47" s="290"/>
      <c r="M47" s="291"/>
    </row>
    <row r="48" spans="1:13" ht="15" thickBot="1">
      <c r="A48" s="6" t="s">
        <v>38</v>
      </c>
      <c r="B48" s="299" t="s">
        <v>176</v>
      </c>
      <c r="C48" s="299"/>
      <c r="D48" s="299"/>
      <c r="E48" s="111"/>
      <c r="F48" s="67" t="s">
        <v>177</v>
      </c>
      <c r="G48" s="107"/>
      <c r="H48" s="19">
        <f>1000*(E48+G48)</f>
        <v>0</v>
      </c>
      <c r="I48" s="287"/>
      <c r="J48" s="213"/>
      <c r="K48" s="214"/>
      <c r="L48" s="292"/>
      <c r="M48" s="293"/>
    </row>
    <row r="49" spans="1:13">
      <c r="A49" s="7" t="s">
        <v>72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7" t="s">
        <v>73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mergeCells count="158">
    <mergeCell ref="I5:L5"/>
    <mergeCell ref="A6:C6"/>
    <mergeCell ref="D6:G6"/>
    <mergeCell ref="I6:M6"/>
    <mergeCell ref="F14:G14"/>
    <mergeCell ref="A9:C10"/>
    <mergeCell ref="D9:E10"/>
    <mergeCell ref="F9:G9"/>
    <mergeCell ref="H9:H10"/>
    <mergeCell ref="I9:I10"/>
    <mergeCell ref="L9:M10"/>
    <mergeCell ref="F10:G10"/>
    <mergeCell ref="A1:M1"/>
    <mergeCell ref="A2:M2"/>
    <mergeCell ref="A3:C3"/>
    <mergeCell ref="D3:M3"/>
    <mergeCell ref="A4:C4"/>
    <mergeCell ref="D4:G4"/>
    <mergeCell ref="I4:L4"/>
    <mergeCell ref="A7:C8"/>
    <mergeCell ref="D7:E7"/>
    <mergeCell ref="F7:M7"/>
    <mergeCell ref="D8:E8"/>
    <mergeCell ref="F8:G8"/>
    <mergeCell ref="J8:K8"/>
    <mergeCell ref="L8:M8"/>
    <mergeCell ref="A5:C5"/>
    <mergeCell ref="D5:F5"/>
    <mergeCell ref="F17:H17"/>
    <mergeCell ref="A11:C12"/>
    <mergeCell ref="D11:E12"/>
    <mergeCell ref="F11:G11"/>
    <mergeCell ref="H11:H12"/>
    <mergeCell ref="I11:I12"/>
    <mergeCell ref="L11:M12"/>
    <mergeCell ref="F12:G12"/>
    <mergeCell ref="B15:D15"/>
    <mergeCell ref="F15:H15"/>
    <mergeCell ref="J15:K15"/>
    <mergeCell ref="L15:M15"/>
    <mergeCell ref="A16:A17"/>
    <mergeCell ref="B16:D17"/>
    <mergeCell ref="E16:E17"/>
    <mergeCell ref="F16:H16"/>
    <mergeCell ref="I16:I17"/>
    <mergeCell ref="L16:M17"/>
    <mergeCell ref="A13:C14"/>
    <mergeCell ref="D13:E14"/>
    <mergeCell ref="F13:G13"/>
    <mergeCell ref="H13:H14"/>
    <mergeCell ref="I13:I14"/>
    <mergeCell ref="L13:M14"/>
    <mergeCell ref="A22:A23"/>
    <mergeCell ref="B22:D23"/>
    <mergeCell ref="E22:E23"/>
    <mergeCell ref="F22:H22"/>
    <mergeCell ref="I22:I23"/>
    <mergeCell ref="L22:M23"/>
    <mergeCell ref="F23:H23"/>
    <mergeCell ref="L18:M19"/>
    <mergeCell ref="F19:H19"/>
    <mergeCell ref="A20:A21"/>
    <mergeCell ref="B20:D21"/>
    <mergeCell ref="E20:E21"/>
    <mergeCell ref="F20:H20"/>
    <mergeCell ref="I20:I21"/>
    <mergeCell ref="L20:M21"/>
    <mergeCell ref="F21:H21"/>
    <mergeCell ref="A18:A19"/>
    <mergeCell ref="B18:D19"/>
    <mergeCell ref="E18:E19"/>
    <mergeCell ref="F18:H18"/>
    <mergeCell ref="I18:I19"/>
    <mergeCell ref="L26:M27"/>
    <mergeCell ref="F27:H27"/>
    <mergeCell ref="A24:A25"/>
    <mergeCell ref="B24:D25"/>
    <mergeCell ref="E24:E25"/>
    <mergeCell ref="F24:H24"/>
    <mergeCell ref="I24:I25"/>
    <mergeCell ref="L24:M25"/>
    <mergeCell ref="F25:H25"/>
    <mergeCell ref="A26:A27"/>
    <mergeCell ref="B26:D27"/>
    <mergeCell ref="E26:E27"/>
    <mergeCell ref="F26:H26"/>
    <mergeCell ref="I26:I27"/>
    <mergeCell ref="A30:A31"/>
    <mergeCell ref="B30:D31"/>
    <mergeCell ref="E30:E31"/>
    <mergeCell ref="F30:H30"/>
    <mergeCell ref="I30:I31"/>
    <mergeCell ref="L30:M31"/>
    <mergeCell ref="F31:H31"/>
    <mergeCell ref="A28:A29"/>
    <mergeCell ref="B28:D29"/>
    <mergeCell ref="E28:E29"/>
    <mergeCell ref="F28:H28"/>
    <mergeCell ref="I28:I29"/>
    <mergeCell ref="L28:M29"/>
    <mergeCell ref="F29:H29"/>
    <mergeCell ref="A34:A35"/>
    <mergeCell ref="B34:D35"/>
    <mergeCell ref="E34:E35"/>
    <mergeCell ref="F34:H34"/>
    <mergeCell ref="I34:I35"/>
    <mergeCell ref="L34:M35"/>
    <mergeCell ref="F35:H35"/>
    <mergeCell ref="A32:A33"/>
    <mergeCell ref="B32:D33"/>
    <mergeCell ref="E32:E33"/>
    <mergeCell ref="F32:H32"/>
    <mergeCell ref="I32:I33"/>
    <mergeCell ref="L32:M33"/>
    <mergeCell ref="F33:H33"/>
    <mergeCell ref="A38:A39"/>
    <mergeCell ref="B38:D39"/>
    <mergeCell ref="E38:E39"/>
    <mergeCell ref="F38:H38"/>
    <mergeCell ref="I38:I39"/>
    <mergeCell ref="L38:M39"/>
    <mergeCell ref="F39:H39"/>
    <mergeCell ref="A36:A37"/>
    <mergeCell ref="B36:D37"/>
    <mergeCell ref="E36:E37"/>
    <mergeCell ref="F36:H36"/>
    <mergeCell ref="I36:I37"/>
    <mergeCell ref="L36:M37"/>
    <mergeCell ref="F37:H37"/>
    <mergeCell ref="A42:A43"/>
    <mergeCell ref="B42:D43"/>
    <mergeCell ref="E42:E43"/>
    <mergeCell ref="F42:H42"/>
    <mergeCell ref="I42:I43"/>
    <mergeCell ref="L42:M43"/>
    <mergeCell ref="F43:H43"/>
    <mergeCell ref="A40:A41"/>
    <mergeCell ref="B40:D41"/>
    <mergeCell ref="E40:E41"/>
    <mergeCell ref="F40:H40"/>
    <mergeCell ref="I40:I41"/>
    <mergeCell ref="L40:M41"/>
    <mergeCell ref="F41:H41"/>
    <mergeCell ref="A46:A47"/>
    <mergeCell ref="B46:E46"/>
    <mergeCell ref="G46:H46"/>
    <mergeCell ref="I46:K48"/>
    <mergeCell ref="L46:M48"/>
    <mergeCell ref="B47:E47"/>
    <mergeCell ref="G47:H47"/>
    <mergeCell ref="B48:D48"/>
    <mergeCell ref="A44:A45"/>
    <mergeCell ref="B44:D45"/>
    <mergeCell ref="E44:E45"/>
    <mergeCell ref="F44:H44"/>
    <mergeCell ref="I44:I45"/>
    <mergeCell ref="L44:M45"/>
    <mergeCell ref="F45:H45"/>
  </mergeCells>
  <phoneticPr fontId="2"/>
  <conditionalFormatting sqref="D4:G4 D6:G6 I6:M6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prompt="▼をクリックして選んでください。" sqref="D3:M3">
      <formula1>$O$4:$O$10</formula1>
    </dataValidation>
    <dataValidation type="list" allowBlank="1" showInputMessage="1" prompt="▼をクリックして選んでください。" sqref="L16 L18 L20 L22 L24 L26 L28 L30 L32 L34 L36 L38 L40 L42 L44">
      <formula1>$O$19:$O$24</formula1>
    </dataValidation>
    <dataValidation type="list" allowBlank="1" showInputMessage="1" showErrorMessage="1" prompt="▼をクリックして選んでください。" sqref="H9:H14">
      <formula1>$O$26:$O$27</formula1>
    </dataValidation>
    <dataValidation type="whole" imeMode="off" operator="greaterThan" allowBlank="1" showInputMessage="1" showErrorMessage="1" sqref="K9:K14 K16:K45">
      <formula1>-1</formula1>
    </dataValidation>
  </dataValidations>
  <pageMargins left="0.59055118110236227" right="0.59055118110236227" top="0.59055118110236227" bottom="0.39370078740157483" header="0.39370078740157483" footer="0.39370078740157483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57"/>
  <sheetViews>
    <sheetView showGridLines="0" zoomScaleNormal="100" workbookViewId="0">
      <selection activeCell="C3" sqref="C3:O3"/>
    </sheetView>
  </sheetViews>
  <sheetFormatPr defaultColWidth="8.75" defaultRowHeight="13.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5.625" customWidth="1"/>
    <col min="10" max="10" width="8.625" customWidth="1"/>
    <col min="11" max="11" width="6.5" customWidth="1"/>
    <col min="12" max="12" width="8.625" customWidth="1"/>
    <col min="13" max="13" width="5.25" customWidth="1"/>
    <col min="14" max="14" width="6" customWidth="1"/>
    <col min="15" max="15" width="6.625" customWidth="1"/>
    <col min="16" max="16" width="8.75" style="477"/>
    <col min="17" max="17" width="8.75" style="97"/>
    <col min="18" max="18" width="3.625" style="97" customWidth="1"/>
    <col min="19" max="19" width="5.25" style="97" customWidth="1"/>
    <col min="20" max="21" width="4.625" style="97" customWidth="1"/>
    <col min="22" max="22" width="4.125" style="97" customWidth="1"/>
    <col min="23" max="23" width="4" style="97" customWidth="1"/>
    <col min="24" max="26" width="8.75" style="97"/>
  </cols>
  <sheetData>
    <row r="1" spans="1:26" ht="18.75">
      <c r="A1" s="236" t="s">
        <v>192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476"/>
      <c r="R1" s="94" t="s">
        <v>45</v>
      </c>
      <c r="S1" s="94" t="s">
        <v>130</v>
      </c>
      <c r="T1" s="94" t="s">
        <v>128</v>
      </c>
      <c r="U1" s="94" t="s">
        <v>129</v>
      </c>
      <c r="V1" s="94" t="s">
        <v>131</v>
      </c>
      <c r="W1" s="94" t="s">
        <v>22</v>
      </c>
    </row>
    <row r="2" spans="1:26" ht="16.5" customHeight="1" thickBo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478"/>
      <c r="R2" s="94" t="s">
        <v>155</v>
      </c>
      <c r="S2" s="95" t="s">
        <v>150</v>
      </c>
      <c r="T2" s="94" t="s">
        <v>150</v>
      </c>
      <c r="U2" s="94" t="s">
        <v>150</v>
      </c>
      <c r="V2" s="94" t="s">
        <v>152</v>
      </c>
      <c r="W2" s="94" t="s">
        <v>150</v>
      </c>
    </row>
    <row r="3" spans="1:26" s="1" customFormat="1" ht="18" customHeight="1">
      <c r="A3" s="363" t="s">
        <v>1</v>
      </c>
      <c r="B3" s="266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479"/>
      <c r="Q3" s="98"/>
      <c r="R3" s="94" t="s">
        <v>107</v>
      </c>
      <c r="S3" s="95" t="s">
        <v>113</v>
      </c>
      <c r="T3" s="94" t="s">
        <v>50</v>
      </c>
      <c r="U3" s="94" t="s">
        <v>51</v>
      </c>
      <c r="V3" s="94" t="s">
        <v>118</v>
      </c>
      <c r="W3" s="94" t="s">
        <v>114</v>
      </c>
      <c r="X3" s="99"/>
      <c r="Y3" s="99"/>
      <c r="Z3" s="99"/>
    </row>
    <row r="4" spans="1:26" s="1" customFormat="1" ht="29.25" customHeight="1">
      <c r="A4" s="364" t="s">
        <v>2</v>
      </c>
      <c r="B4" s="365"/>
      <c r="C4" s="409" t="str">
        <f>IF(C3="","",VLOOKUP(C3,$R2:$W7,2,0))</f>
        <v/>
      </c>
      <c r="D4" s="410"/>
      <c r="E4" s="410"/>
      <c r="F4" s="410"/>
      <c r="G4" s="411"/>
      <c r="H4" s="260" t="s">
        <v>22</v>
      </c>
      <c r="I4" s="261"/>
      <c r="J4" s="205" t="str">
        <f>IF(C3="","",VLOOKUP(C3,$R2:$W7,6,0))</f>
        <v/>
      </c>
      <c r="K4" s="206"/>
      <c r="L4" s="206"/>
      <c r="M4" s="206"/>
      <c r="N4" s="206"/>
      <c r="O4" s="17" t="s">
        <v>57</v>
      </c>
      <c r="P4" s="481"/>
      <c r="Q4" s="98"/>
      <c r="R4" s="94" t="s">
        <v>108</v>
      </c>
      <c r="S4" s="95" t="s">
        <v>47</v>
      </c>
      <c r="T4" s="94" t="s">
        <v>52</v>
      </c>
      <c r="U4" s="94" t="s">
        <v>53</v>
      </c>
      <c r="V4" s="94" t="s">
        <v>119</v>
      </c>
      <c r="W4" s="94" t="s">
        <v>169</v>
      </c>
      <c r="X4" s="99"/>
      <c r="Y4" s="99"/>
      <c r="Z4" s="99"/>
    </row>
    <row r="5" spans="1:26" s="1" customFormat="1" ht="29.25" customHeight="1">
      <c r="A5" s="364" t="s">
        <v>3</v>
      </c>
      <c r="B5" s="365"/>
      <c r="C5" s="201" t="str">
        <f>IF(C3="","",VLOOKUP(C3,$R2:$W7,5,0))</f>
        <v/>
      </c>
      <c r="D5" s="202"/>
      <c r="E5" s="202"/>
      <c r="F5" s="202"/>
      <c r="G5" s="71" t="s">
        <v>57</v>
      </c>
      <c r="H5" s="260" t="s">
        <v>23</v>
      </c>
      <c r="I5" s="261"/>
      <c r="J5" s="260"/>
      <c r="K5" s="367"/>
      <c r="L5" s="367"/>
      <c r="M5" s="367"/>
      <c r="N5" s="367"/>
      <c r="O5" s="17" t="s">
        <v>57</v>
      </c>
      <c r="P5" s="481"/>
      <c r="Q5" s="98"/>
      <c r="R5" s="94" t="s">
        <v>109</v>
      </c>
      <c r="S5" s="95" t="s">
        <v>124</v>
      </c>
      <c r="T5" s="94" t="s">
        <v>46</v>
      </c>
      <c r="U5" s="94" t="s">
        <v>132</v>
      </c>
      <c r="V5" s="94" t="s">
        <v>120</v>
      </c>
      <c r="W5" s="94" t="s">
        <v>170</v>
      </c>
      <c r="X5" s="99"/>
      <c r="Y5" s="99"/>
      <c r="Z5" s="99"/>
    </row>
    <row r="6" spans="1:26" s="1" customFormat="1" ht="18" customHeight="1">
      <c r="A6" s="366" t="s">
        <v>4</v>
      </c>
      <c r="B6" s="367"/>
      <c r="C6" s="205" t="str">
        <f>IF(C3="","",VLOOKUP(C3,$R2:$W7,3,0))</f>
        <v/>
      </c>
      <c r="D6" s="206"/>
      <c r="E6" s="206"/>
      <c r="F6" s="206"/>
      <c r="G6" s="207"/>
      <c r="H6" s="260" t="s">
        <v>5</v>
      </c>
      <c r="I6" s="261"/>
      <c r="J6" s="205" t="str">
        <f>IF(C3="","",VLOOKUP(C3,$R2:$W7,4,0))</f>
        <v/>
      </c>
      <c r="K6" s="206"/>
      <c r="L6" s="206"/>
      <c r="M6" s="206"/>
      <c r="N6" s="206"/>
      <c r="O6" s="208"/>
      <c r="P6" s="481"/>
      <c r="Q6" s="98"/>
      <c r="R6" s="94" t="s">
        <v>110</v>
      </c>
      <c r="S6" s="95" t="s">
        <v>127</v>
      </c>
      <c r="T6" s="94" t="s">
        <v>48</v>
      </c>
      <c r="U6" s="94" t="s">
        <v>49</v>
      </c>
      <c r="V6" s="94" t="s">
        <v>121</v>
      </c>
      <c r="W6" s="94" t="s">
        <v>115</v>
      </c>
      <c r="X6" s="99"/>
      <c r="Y6" s="99"/>
      <c r="Z6" s="99"/>
    </row>
    <row r="7" spans="1:26" s="1" customFormat="1" ht="20.25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  <c r="P7" s="480"/>
      <c r="Q7" s="98"/>
      <c r="R7" s="94" t="s">
        <v>111</v>
      </c>
      <c r="S7" s="95" t="s">
        <v>126</v>
      </c>
      <c r="T7" s="94" t="s">
        <v>56</v>
      </c>
      <c r="U7" s="94" t="s">
        <v>56</v>
      </c>
      <c r="V7" s="94" t="s">
        <v>122</v>
      </c>
      <c r="W7" s="94" t="s">
        <v>116</v>
      </c>
      <c r="X7" s="99"/>
      <c r="Y7" s="99"/>
      <c r="Z7" s="99"/>
    </row>
    <row r="8" spans="1:26" s="1" customFormat="1" ht="20.25" customHeight="1" thickBot="1">
      <c r="A8" s="373" t="s">
        <v>30</v>
      </c>
      <c r="B8" s="362"/>
      <c r="C8" s="414"/>
      <c r="D8" s="415"/>
      <c r="E8" s="415"/>
      <c r="F8" s="415"/>
      <c r="G8" s="416"/>
      <c r="H8" s="412" t="s">
        <v>10</v>
      </c>
      <c r="I8" s="413"/>
      <c r="J8" s="412"/>
      <c r="K8" s="417"/>
      <c r="L8" s="417"/>
      <c r="M8" s="417"/>
      <c r="N8" s="417"/>
      <c r="O8" s="418"/>
      <c r="P8" s="480"/>
      <c r="Q8" s="98"/>
      <c r="R8" s="94" t="s">
        <v>112</v>
      </c>
      <c r="S8" s="95" t="s">
        <v>125</v>
      </c>
      <c r="T8" s="94" t="s">
        <v>54</v>
      </c>
      <c r="U8" s="94" t="s">
        <v>55</v>
      </c>
      <c r="V8" s="94" t="s">
        <v>123</v>
      </c>
      <c r="W8" s="94" t="s">
        <v>117</v>
      </c>
      <c r="X8" s="99"/>
      <c r="Y8" s="99"/>
      <c r="Z8" s="99"/>
    </row>
    <row r="9" spans="1:26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80"/>
      <c r="Q9" s="98"/>
      <c r="R9" s="98"/>
      <c r="S9" s="97"/>
      <c r="T9" s="97"/>
      <c r="U9" s="97"/>
      <c r="V9" s="97"/>
      <c r="W9" s="97"/>
      <c r="X9" s="99"/>
      <c r="Y9" s="99"/>
      <c r="Z9" s="99"/>
    </row>
    <row r="10" spans="1:26" ht="14.25" customHeight="1">
      <c r="A10" s="422" t="s">
        <v>8</v>
      </c>
      <c r="B10" s="423" t="s">
        <v>25</v>
      </c>
      <c r="C10" s="326" t="s">
        <v>33</v>
      </c>
      <c r="D10" s="419"/>
      <c r="E10" s="424" t="s">
        <v>17</v>
      </c>
      <c r="F10" s="420" t="s">
        <v>160</v>
      </c>
      <c r="G10" s="421"/>
      <c r="H10" s="420" t="s">
        <v>161</v>
      </c>
      <c r="I10" s="421"/>
      <c r="J10" s="326" t="s">
        <v>0</v>
      </c>
      <c r="K10" s="419"/>
      <c r="L10" s="326" t="s">
        <v>29</v>
      </c>
      <c r="M10" s="327"/>
      <c r="N10" s="327"/>
      <c r="O10" s="328"/>
    </row>
    <row r="11" spans="1:26" ht="14.25" customHeight="1">
      <c r="A11" s="275"/>
      <c r="B11" s="222"/>
      <c r="C11" s="381"/>
      <c r="D11" s="233"/>
      <c r="E11" s="406"/>
      <c r="F11" s="74" t="s">
        <v>162</v>
      </c>
      <c r="G11" s="74" t="s">
        <v>163</v>
      </c>
      <c r="H11" s="74" t="s">
        <v>162</v>
      </c>
      <c r="I11" s="74" t="s">
        <v>163</v>
      </c>
      <c r="J11" s="381"/>
      <c r="K11" s="233"/>
      <c r="L11" s="381"/>
      <c r="M11" s="232"/>
      <c r="N11" s="232"/>
      <c r="O11" s="382"/>
      <c r="R11" s="93"/>
    </row>
    <row r="12" spans="1:26" ht="18" customHeight="1">
      <c r="A12" s="358">
        <v>1</v>
      </c>
      <c r="B12" s="425"/>
      <c r="C12" s="219" t="s">
        <v>158</v>
      </c>
      <c r="D12" s="220"/>
      <c r="E12" s="223"/>
      <c r="F12" s="338"/>
      <c r="G12" s="338"/>
      <c r="H12" s="338"/>
      <c r="I12" s="338"/>
      <c r="J12" s="18">
        <v>42903</v>
      </c>
      <c r="K12" s="70"/>
      <c r="L12" s="316"/>
      <c r="M12" s="401"/>
      <c r="N12" s="401"/>
      <c r="O12" s="317"/>
      <c r="R12" s="93"/>
    </row>
    <row r="13" spans="1:26" ht="18" customHeight="1">
      <c r="A13" s="359"/>
      <c r="B13" s="426"/>
      <c r="C13" s="229"/>
      <c r="D13" s="230"/>
      <c r="E13" s="224"/>
      <c r="F13" s="406"/>
      <c r="G13" s="406"/>
      <c r="H13" s="406"/>
      <c r="I13" s="406"/>
      <c r="J13" s="18">
        <v>42904</v>
      </c>
      <c r="K13" s="70"/>
      <c r="L13" s="318"/>
      <c r="M13" s="402"/>
      <c r="N13" s="402"/>
      <c r="O13" s="319"/>
      <c r="R13" s="93"/>
    </row>
    <row r="14" spans="1:26" ht="18" customHeight="1">
      <c r="A14" s="359">
        <v>2</v>
      </c>
      <c r="B14" s="425"/>
      <c r="C14" s="219" t="s">
        <v>158</v>
      </c>
      <c r="D14" s="220"/>
      <c r="E14" s="223"/>
      <c r="F14" s="338"/>
      <c r="G14" s="338"/>
      <c r="H14" s="338"/>
      <c r="I14" s="338"/>
      <c r="J14" s="18">
        <v>42903</v>
      </c>
      <c r="K14" s="70"/>
      <c r="L14" s="316"/>
      <c r="M14" s="401"/>
      <c r="N14" s="401"/>
      <c r="O14" s="317"/>
      <c r="R14" s="93"/>
    </row>
    <row r="15" spans="1:26" ht="18" customHeight="1">
      <c r="A15" s="359"/>
      <c r="B15" s="426"/>
      <c r="C15" s="229"/>
      <c r="D15" s="230"/>
      <c r="E15" s="224"/>
      <c r="F15" s="406"/>
      <c r="G15" s="406"/>
      <c r="H15" s="406"/>
      <c r="I15" s="406"/>
      <c r="J15" s="18">
        <v>42904</v>
      </c>
      <c r="K15" s="70"/>
      <c r="L15" s="318"/>
      <c r="M15" s="402"/>
      <c r="N15" s="402"/>
      <c r="O15" s="319"/>
      <c r="R15" s="93"/>
    </row>
    <row r="16" spans="1:26" ht="18" customHeight="1">
      <c r="A16" s="359">
        <v>3</v>
      </c>
      <c r="B16" s="425"/>
      <c r="C16" s="219" t="s">
        <v>158</v>
      </c>
      <c r="D16" s="220"/>
      <c r="E16" s="223"/>
      <c r="F16" s="338"/>
      <c r="G16" s="338"/>
      <c r="H16" s="338"/>
      <c r="I16" s="338"/>
      <c r="J16" s="18">
        <v>42903</v>
      </c>
      <c r="K16" s="70"/>
      <c r="L16" s="316"/>
      <c r="M16" s="401"/>
      <c r="N16" s="401"/>
      <c r="O16" s="317"/>
    </row>
    <row r="17" spans="1:15" ht="18" customHeight="1">
      <c r="A17" s="359"/>
      <c r="B17" s="426"/>
      <c r="C17" s="229"/>
      <c r="D17" s="230"/>
      <c r="E17" s="224"/>
      <c r="F17" s="406"/>
      <c r="G17" s="406"/>
      <c r="H17" s="406"/>
      <c r="I17" s="406"/>
      <c r="J17" s="18">
        <v>42904</v>
      </c>
      <c r="K17" s="70"/>
      <c r="L17" s="318"/>
      <c r="M17" s="402"/>
      <c r="N17" s="402"/>
      <c r="O17" s="319"/>
    </row>
    <row r="18" spans="1:15" ht="18" customHeight="1">
      <c r="A18" s="359">
        <v>4</v>
      </c>
      <c r="B18" s="425"/>
      <c r="C18" s="219" t="s">
        <v>158</v>
      </c>
      <c r="D18" s="220"/>
      <c r="E18" s="223"/>
      <c r="F18" s="338"/>
      <c r="G18" s="338"/>
      <c r="H18" s="338"/>
      <c r="I18" s="338"/>
      <c r="J18" s="18">
        <v>42903</v>
      </c>
      <c r="K18" s="70"/>
      <c r="L18" s="316"/>
      <c r="M18" s="401"/>
      <c r="N18" s="401"/>
      <c r="O18" s="317"/>
    </row>
    <row r="19" spans="1:15" ht="18" customHeight="1">
      <c r="A19" s="359"/>
      <c r="B19" s="426"/>
      <c r="C19" s="229"/>
      <c r="D19" s="230"/>
      <c r="E19" s="224"/>
      <c r="F19" s="406"/>
      <c r="G19" s="406"/>
      <c r="H19" s="406"/>
      <c r="I19" s="406"/>
      <c r="J19" s="18">
        <v>42904</v>
      </c>
      <c r="K19" s="70"/>
      <c r="L19" s="318"/>
      <c r="M19" s="402"/>
      <c r="N19" s="402"/>
      <c r="O19" s="319"/>
    </row>
    <row r="20" spans="1:15" ht="18" customHeight="1">
      <c r="A20" s="359">
        <v>5</v>
      </c>
      <c r="B20" s="425"/>
      <c r="C20" s="219" t="s">
        <v>158</v>
      </c>
      <c r="D20" s="220"/>
      <c r="E20" s="223"/>
      <c r="F20" s="338"/>
      <c r="G20" s="338"/>
      <c r="H20" s="338"/>
      <c r="I20" s="338"/>
      <c r="J20" s="18">
        <v>42903</v>
      </c>
      <c r="K20" s="70"/>
      <c r="L20" s="316"/>
      <c r="M20" s="401"/>
      <c r="N20" s="401"/>
      <c r="O20" s="317"/>
    </row>
    <row r="21" spans="1:15" ht="18" customHeight="1">
      <c r="A21" s="359"/>
      <c r="B21" s="426"/>
      <c r="C21" s="229"/>
      <c r="D21" s="230"/>
      <c r="E21" s="224"/>
      <c r="F21" s="406"/>
      <c r="G21" s="406"/>
      <c r="H21" s="406"/>
      <c r="I21" s="406"/>
      <c r="J21" s="18">
        <v>42904</v>
      </c>
      <c r="K21" s="70"/>
      <c r="L21" s="318"/>
      <c r="M21" s="402"/>
      <c r="N21" s="402"/>
      <c r="O21" s="319"/>
    </row>
    <row r="22" spans="1:15" ht="18" customHeight="1">
      <c r="A22" s="359">
        <v>6</v>
      </c>
      <c r="B22" s="425"/>
      <c r="C22" s="219" t="s">
        <v>158</v>
      </c>
      <c r="D22" s="220"/>
      <c r="E22" s="223"/>
      <c r="F22" s="338"/>
      <c r="G22" s="338"/>
      <c r="H22" s="338"/>
      <c r="I22" s="338"/>
      <c r="J22" s="18">
        <v>42903</v>
      </c>
      <c r="K22" s="70"/>
      <c r="L22" s="316"/>
      <c r="M22" s="401"/>
      <c r="N22" s="401"/>
      <c r="O22" s="317"/>
    </row>
    <row r="23" spans="1:15" ht="18" customHeight="1">
      <c r="A23" s="359"/>
      <c r="B23" s="426"/>
      <c r="C23" s="229"/>
      <c r="D23" s="230"/>
      <c r="E23" s="224"/>
      <c r="F23" s="406"/>
      <c r="G23" s="406"/>
      <c r="H23" s="406"/>
      <c r="I23" s="406"/>
      <c r="J23" s="18">
        <v>42904</v>
      </c>
      <c r="K23" s="70"/>
      <c r="L23" s="318"/>
      <c r="M23" s="402"/>
      <c r="N23" s="402"/>
      <c r="O23" s="319"/>
    </row>
    <row r="24" spans="1:15" ht="18" customHeight="1">
      <c r="A24" s="359">
        <v>7</v>
      </c>
      <c r="B24" s="425"/>
      <c r="C24" s="219" t="s">
        <v>158</v>
      </c>
      <c r="D24" s="220"/>
      <c r="E24" s="223"/>
      <c r="F24" s="338"/>
      <c r="G24" s="338"/>
      <c r="H24" s="338"/>
      <c r="I24" s="338"/>
      <c r="J24" s="18">
        <v>42903</v>
      </c>
      <c r="K24" s="70"/>
      <c r="L24" s="316"/>
      <c r="M24" s="401"/>
      <c r="N24" s="401"/>
      <c r="O24" s="317"/>
    </row>
    <row r="25" spans="1:15" ht="18" customHeight="1">
      <c r="A25" s="359"/>
      <c r="B25" s="426"/>
      <c r="C25" s="229"/>
      <c r="D25" s="230"/>
      <c r="E25" s="224"/>
      <c r="F25" s="406"/>
      <c r="G25" s="406"/>
      <c r="H25" s="406"/>
      <c r="I25" s="406"/>
      <c r="J25" s="18">
        <v>42904</v>
      </c>
      <c r="K25" s="70"/>
      <c r="L25" s="318"/>
      <c r="M25" s="402"/>
      <c r="N25" s="402"/>
      <c r="O25" s="319"/>
    </row>
    <row r="26" spans="1:15" ht="18" customHeight="1">
      <c r="A26" s="359">
        <v>8</v>
      </c>
      <c r="B26" s="425"/>
      <c r="C26" s="219" t="s">
        <v>158</v>
      </c>
      <c r="D26" s="220"/>
      <c r="E26" s="223"/>
      <c r="F26" s="338"/>
      <c r="G26" s="338"/>
      <c r="H26" s="338"/>
      <c r="I26" s="338"/>
      <c r="J26" s="18">
        <v>42903</v>
      </c>
      <c r="K26" s="70"/>
      <c r="L26" s="316"/>
      <c r="M26" s="401"/>
      <c r="N26" s="401"/>
      <c r="O26" s="317"/>
    </row>
    <row r="27" spans="1:15" ht="18" customHeight="1">
      <c r="A27" s="359"/>
      <c r="B27" s="426"/>
      <c r="C27" s="229"/>
      <c r="D27" s="230"/>
      <c r="E27" s="224"/>
      <c r="F27" s="406"/>
      <c r="G27" s="406"/>
      <c r="H27" s="406"/>
      <c r="I27" s="406"/>
      <c r="J27" s="18">
        <v>42904</v>
      </c>
      <c r="K27" s="70"/>
      <c r="L27" s="318"/>
      <c r="M27" s="402"/>
      <c r="N27" s="402"/>
      <c r="O27" s="319"/>
    </row>
    <row r="28" spans="1:15" ht="18" customHeight="1">
      <c r="A28" s="359">
        <v>9</v>
      </c>
      <c r="B28" s="425"/>
      <c r="C28" s="219" t="s">
        <v>158</v>
      </c>
      <c r="D28" s="220"/>
      <c r="E28" s="223"/>
      <c r="F28" s="338"/>
      <c r="G28" s="338"/>
      <c r="H28" s="338"/>
      <c r="I28" s="338"/>
      <c r="J28" s="18">
        <v>42903</v>
      </c>
      <c r="K28" s="70"/>
      <c r="L28" s="316"/>
      <c r="M28" s="401"/>
      <c r="N28" s="401"/>
      <c r="O28" s="317"/>
    </row>
    <row r="29" spans="1:15" ht="18" customHeight="1">
      <c r="A29" s="359"/>
      <c r="B29" s="426"/>
      <c r="C29" s="229"/>
      <c r="D29" s="230"/>
      <c r="E29" s="224"/>
      <c r="F29" s="406"/>
      <c r="G29" s="406"/>
      <c r="H29" s="406"/>
      <c r="I29" s="406"/>
      <c r="J29" s="18">
        <v>42904</v>
      </c>
      <c r="K29" s="70"/>
      <c r="L29" s="318"/>
      <c r="M29" s="402"/>
      <c r="N29" s="402"/>
      <c r="O29" s="319"/>
    </row>
    <row r="30" spans="1:15" ht="18" customHeight="1">
      <c r="A30" s="359">
        <v>10</v>
      </c>
      <c r="B30" s="425"/>
      <c r="C30" s="219" t="s">
        <v>158</v>
      </c>
      <c r="D30" s="220"/>
      <c r="E30" s="223"/>
      <c r="F30" s="338"/>
      <c r="G30" s="338"/>
      <c r="H30" s="338"/>
      <c r="I30" s="338"/>
      <c r="J30" s="18">
        <v>42903</v>
      </c>
      <c r="K30" s="70"/>
      <c r="L30" s="316"/>
      <c r="M30" s="401"/>
      <c r="N30" s="401"/>
      <c r="O30" s="317"/>
    </row>
    <row r="31" spans="1:15" ht="18" customHeight="1">
      <c r="A31" s="359"/>
      <c r="B31" s="426"/>
      <c r="C31" s="229"/>
      <c r="D31" s="230"/>
      <c r="E31" s="224"/>
      <c r="F31" s="406"/>
      <c r="G31" s="406"/>
      <c r="H31" s="406"/>
      <c r="I31" s="406"/>
      <c r="J31" s="18">
        <v>42904</v>
      </c>
      <c r="K31" s="70"/>
      <c r="L31" s="318"/>
      <c r="M31" s="402"/>
      <c r="N31" s="402"/>
      <c r="O31" s="319"/>
    </row>
    <row r="32" spans="1:15" ht="18" customHeight="1">
      <c r="A32" s="359">
        <v>11</v>
      </c>
      <c r="B32" s="425"/>
      <c r="C32" s="219" t="s">
        <v>158</v>
      </c>
      <c r="D32" s="220"/>
      <c r="E32" s="223"/>
      <c r="F32" s="338"/>
      <c r="G32" s="338"/>
      <c r="H32" s="338"/>
      <c r="I32" s="338"/>
      <c r="J32" s="18">
        <v>42903</v>
      </c>
      <c r="K32" s="70"/>
      <c r="L32" s="316"/>
      <c r="M32" s="401"/>
      <c r="N32" s="401"/>
      <c r="O32" s="317"/>
    </row>
    <row r="33" spans="1:17" ht="18" customHeight="1">
      <c r="A33" s="359"/>
      <c r="B33" s="426"/>
      <c r="C33" s="229"/>
      <c r="D33" s="230"/>
      <c r="E33" s="224"/>
      <c r="F33" s="406"/>
      <c r="G33" s="406"/>
      <c r="H33" s="406"/>
      <c r="I33" s="406"/>
      <c r="J33" s="18">
        <v>42904</v>
      </c>
      <c r="K33" s="70"/>
      <c r="L33" s="318"/>
      <c r="M33" s="402"/>
      <c r="N33" s="402"/>
      <c r="O33" s="319"/>
    </row>
    <row r="34" spans="1:17" ht="18" customHeight="1">
      <c r="A34" s="359">
        <v>12</v>
      </c>
      <c r="B34" s="425"/>
      <c r="C34" s="219" t="s">
        <v>158</v>
      </c>
      <c r="D34" s="220"/>
      <c r="E34" s="223"/>
      <c r="F34" s="338"/>
      <c r="G34" s="338"/>
      <c r="H34" s="338"/>
      <c r="I34" s="338"/>
      <c r="J34" s="18">
        <v>42903</v>
      </c>
      <c r="K34" s="70"/>
      <c r="L34" s="316"/>
      <c r="M34" s="401"/>
      <c r="N34" s="401"/>
      <c r="O34" s="317"/>
    </row>
    <row r="35" spans="1:17" ht="18" customHeight="1">
      <c r="A35" s="359"/>
      <c r="B35" s="426"/>
      <c r="C35" s="229"/>
      <c r="D35" s="230"/>
      <c r="E35" s="224"/>
      <c r="F35" s="406"/>
      <c r="G35" s="406"/>
      <c r="H35" s="406"/>
      <c r="I35" s="406"/>
      <c r="J35" s="18">
        <v>42904</v>
      </c>
      <c r="K35" s="70"/>
      <c r="L35" s="318"/>
      <c r="M35" s="402"/>
      <c r="N35" s="402"/>
      <c r="O35" s="319"/>
    </row>
    <row r="36" spans="1:17" ht="18" customHeight="1">
      <c r="A36" s="359">
        <v>13</v>
      </c>
      <c r="B36" s="425"/>
      <c r="C36" s="219" t="s">
        <v>158</v>
      </c>
      <c r="D36" s="220"/>
      <c r="E36" s="223"/>
      <c r="F36" s="338"/>
      <c r="G36" s="338"/>
      <c r="H36" s="338"/>
      <c r="I36" s="338"/>
      <c r="J36" s="18">
        <v>42903</v>
      </c>
      <c r="K36" s="70"/>
      <c r="L36" s="316"/>
      <c r="M36" s="401"/>
      <c r="N36" s="401"/>
      <c r="O36" s="317"/>
    </row>
    <row r="37" spans="1:17" ht="18" customHeight="1">
      <c r="A37" s="359"/>
      <c r="B37" s="426"/>
      <c r="C37" s="229"/>
      <c r="D37" s="230"/>
      <c r="E37" s="224"/>
      <c r="F37" s="406"/>
      <c r="G37" s="406"/>
      <c r="H37" s="406"/>
      <c r="I37" s="406"/>
      <c r="J37" s="18">
        <v>42904</v>
      </c>
      <c r="K37" s="70"/>
      <c r="L37" s="318"/>
      <c r="M37" s="402"/>
      <c r="N37" s="402"/>
      <c r="O37" s="319"/>
    </row>
    <row r="38" spans="1:17" ht="18" customHeight="1">
      <c r="A38" s="359">
        <v>14</v>
      </c>
      <c r="B38" s="425"/>
      <c r="C38" s="219" t="s">
        <v>158</v>
      </c>
      <c r="D38" s="220"/>
      <c r="E38" s="223"/>
      <c r="F38" s="338"/>
      <c r="G38" s="338"/>
      <c r="H38" s="338"/>
      <c r="I38" s="338"/>
      <c r="J38" s="18">
        <v>42903</v>
      </c>
      <c r="K38" s="70"/>
      <c r="L38" s="316"/>
      <c r="M38" s="401"/>
      <c r="N38" s="401"/>
      <c r="O38" s="317"/>
    </row>
    <row r="39" spans="1:17" ht="18" customHeight="1">
      <c r="A39" s="359"/>
      <c r="B39" s="426"/>
      <c r="C39" s="229"/>
      <c r="D39" s="230"/>
      <c r="E39" s="224"/>
      <c r="F39" s="406"/>
      <c r="G39" s="406"/>
      <c r="H39" s="406"/>
      <c r="I39" s="406"/>
      <c r="J39" s="18">
        <v>42904</v>
      </c>
      <c r="K39" s="70"/>
      <c r="L39" s="318"/>
      <c r="M39" s="402"/>
      <c r="N39" s="402"/>
      <c r="O39" s="319"/>
    </row>
    <row r="40" spans="1:17" ht="18" customHeight="1">
      <c r="A40" s="359">
        <v>15</v>
      </c>
      <c r="B40" s="425"/>
      <c r="C40" s="219" t="s">
        <v>158</v>
      </c>
      <c r="D40" s="220"/>
      <c r="E40" s="223"/>
      <c r="F40" s="338"/>
      <c r="G40" s="338"/>
      <c r="H40" s="338"/>
      <c r="I40" s="338"/>
      <c r="J40" s="18">
        <v>42903</v>
      </c>
      <c r="K40" s="70"/>
      <c r="L40" s="316"/>
      <c r="M40" s="401"/>
      <c r="N40" s="401"/>
      <c r="O40" s="317"/>
    </row>
    <row r="41" spans="1:17" ht="18" customHeight="1" thickBot="1">
      <c r="A41" s="374"/>
      <c r="B41" s="426"/>
      <c r="C41" s="340"/>
      <c r="D41" s="355"/>
      <c r="E41" s="224"/>
      <c r="F41" s="406"/>
      <c r="G41" s="406"/>
      <c r="H41" s="406"/>
      <c r="I41" s="406"/>
      <c r="J41" s="18">
        <v>42904</v>
      </c>
      <c r="K41" s="70"/>
      <c r="L41" s="318"/>
      <c r="M41" s="402"/>
      <c r="N41" s="402"/>
      <c r="O41" s="319"/>
    </row>
    <row r="42" spans="1:17" ht="18" thickBot="1">
      <c r="A42" s="323" t="s">
        <v>18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482"/>
      <c r="Q42" s="100"/>
    </row>
    <row r="43" spans="1:17" ht="24" customHeight="1">
      <c r="A43" s="9" t="s">
        <v>8</v>
      </c>
      <c r="B43" s="92" t="s">
        <v>25</v>
      </c>
      <c r="C43" s="265" t="s">
        <v>33</v>
      </c>
      <c r="D43" s="266"/>
      <c r="E43" s="266"/>
      <c r="F43" s="267"/>
      <c r="G43" s="11" t="s">
        <v>8</v>
      </c>
      <c r="H43" s="345" t="s">
        <v>25</v>
      </c>
      <c r="I43" s="346"/>
      <c r="J43" s="265" t="s">
        <v>33</v>
      </c>
      <c r="K43" s="266"/>
      <c r="L43" s="266"/>
      <c r="M43" s="266"/>
      <c r="N43" s="266"/>
      <c r="O43" s="268"/>
      <c r="P43" s="483"/>
    </row>
    <row r="44" spans="1:17" ht="18" customHeight="1">
      <c r="A44" s="300">
        <v>1</v>
      </c>
      <c r="B44" s="425"/>
      <c r="C44" s="403" t="s">
        <v>158</v>
      </c>
      <c r="D44" s="404"/>
      <c r="E44" s="404"/>
      <c r="F44" s="405"/>
      <c r="G44" s="338">
        <v>5</v>
      </c>
      <c r="H44" s="429"/>
      <c r="I44" s="430"/>
      <c r="J44" s="395" t="s">
        <v>156</v>
      </c>
      <c r="K44" s="396"/>
      <c r="L44" s="396"/>
      <c r="M44" s="396"/>
      <c r="N44" s="396"/>
      <c r="O44" s="397"/>
      <c r="P44" s="483"/>
    </row>
    <row r="45" spans="1:17" ht="18" customHeight="1">
      <c r="A45" s="333"/>
      <c r="B45" s="426"/>
      <c r="C45" s="248"/>
      <c r="D45" s="272"/>
      <c r="E45" s="272"/>
      <c r="F45" s="273"/>
      <c r="G45" s="377"/>
      <c r="H45" s="431"/>
      <c r="I45" s="432"/>
      <c r="J45" s="398"/>
      <c r="K45" s="399"/>
      <c r="L45" s="399"/>
      <c r="M45" s="399"/>
      <c r="N45" s="399"/>
      <c r="O45" s="400"/>
      <c r="P45" s="483"/>
    </row>
    <row r="46" spans="1:17" ht="18" customHeight="1">
      <c r="A46" s="300">
        <v>2</v>
      </c>
      <c r="B46" s="425"/>
      <c r="C46" s="403" t="s">
        <v>158</v>
      </c>
      <c r="D46" s="404"/>
      <c r="E46" s="404"/>
      <c r="F46" s="405"/>
      <c r="G46" s="338">
        <v>6</v>
      </c>
      <c r="H46" s="429"/>
      <c r="I46" s="430"/>
      <c r="J46" s="395" t="s">
        <v>156</v>
      </c>
      <c r="K46" s="396"/>
      <c r="L46" s="396"/>
      <c r="M46" s="396"/>
      <c r="N46" s="396"/>
      <c r="O46" s="397"/>
      <c r="P46" s="483"/>
    </row>
    <row r="47" spans="1:17" ht="18" customHeight="1">
      <c r="A47" s="333"/>
      <c r="B47" s="426"/>
      <c r="C47" s="248"/>
      <c r="D47" s="272"/>
      <c r="E47" s="272"/>
      <c r="F47" s="273"/>
      <c r="G47" s="377"/>
      <c r="H47" s="431"/>
      <c r="I47" s="432"/>
      <c r="J47" s="398"/>
      <c r="K47" s="399"/>
      <c r="L47" s="399"/>
      <c r="M47" s="399"/>
      <c r="N47" s="399"/>
      <c r="O47" s="400"/>
      <c r="P47" s="483"/>
    </row>
    <row r="48" spans="1:17" ht="18" customHeight="1">
      <c r="A48" s="300">
        <v>3</v>
      </c>
      <c r="B48" s="425"/>
      <c r="C48" s="403" t="s">
        <v>158</v>
      </c>
      <c r="D48" s="404"/>
      <c r="E48" s="404"/>
      <c r="F48" s="405"/>
      <c r="G48" s="338">
        <v>7</v>
      </c>
      <c r="H48" s="429"/>
      <c r="I48" s="430"/>
      <c r="J48" s="395" t="s">
        <v>156</v>
      </c>
      <c r="K48" s="396"/>
      <c r="L48" s="396"/>
      <c r="M48" s="396"/>
      <c r="N48" s="396"/>
      <c r="O48" s="397"/>
      <c r="P48" s="483"/>
    </row>
    <row r="49" spans="1:26" ht="18" customHeight="1">
      <c r="A49" s="333"/>
      <c r="B49" s="426"/>
      <c r="C49" s="248"/>
      <c r="D49" s="272"/>
      <c r="E49" s="272"/>
      <c r="F49" s="273"/>
      <c r="G49" s="377"/>
      <c r="H49" s="431"/>
      <c r="I49" s="432"/>
      <c r="J49" s="398"/>
      <c r="K49" s="399"/>
      <c r="L49" s="399"/>
      <c r="M49" s="399"/>
      <c r="N49" s="399"/>
      <c r="O49" s="400"/>
      <c r="P49" s="483"/>
    </row>
    <row r="50" spans="1:26" ht="18" customHeight="1">
      <c r="A50" s="300">
        <v>4</v>
      </c>
      <c r="B50" s="425"/>
      <c r="C50" s="403" t="s">
        <v>158</v>
      </c>
      <c r="D50" s="404"/>
      <c r="E50" s="404"/>
      <c r="F50" s="405"/>
      <c r="G50" s="338">
        <v>8</v>
      </c>
      <c r="H50" s="429"/>
      <c r="I50" s="430"/>
      <c r="J50" s="395" t="s">
        <v>156</v>
      </c>
      <c r="K50" s="396"/>
      <c r="L50" s="396"/>
      <c r="M50" s="396"/>
      <c r="N50" s="396"/>
      <c r="O50" s="397"/>
      <c r="P50" s="483"/>
    </row>
    <row r="51" spans="1:26" ht="18" customHeight="1" thickBot="1">
      <c r="A51" s="347"/>
      <c r="B51" s="428"/>
      <c r="C51" s="227"/>
      <c r="D51" s="407"/>
      <c r="E51" s="407"/>
      <c r="F51" s="408"/>
      <c r="G51" s="339"/>
      <c r="H51" s="433"/>
      <c r="I51" s="434"/>
      <c r="J51" s="227"/>
      <c r="K51" s="407"/>
      <c r="L51" s="407"/>
      <c r="M51" s="407"/>
      <c r="N51" s="407"/>
      <c r="O51" s="228"/>
      <c r="P51" s="483"/>
    </row>
    <row r="52" spans="1:26" ht="8.25" customHeight="1" thickBot="1"/>
    <row r="53" spans="1:26" ht="18" customHeight="1">
      <c r="A53" s="376" t="s">
        <v>34</v>
      </c>
      <c r="B53" s="354" t="s">
        <v>88</v>
      </c>
      <c r="C53" s="354"/>
      <c r="D53" s="112"/>
      <c r="E53" s="439">
        <f>4000*D53</f>
        <v>0</v>
      </c>
      <c r="F53" s="439"/>
      <c r="G53" s="439"/>
      <c r="H53" s="439"/>
      <c r="I53" s="439"/>
      <c r="J53" s="239" t="s">
        <v>71</v>
      </c>
      <c r="K53" s="308">
        <f>E53+E54+E55+H56</f>
        <v>0</v>
      </c>
      <c r="L53" s="309"/>
      <c r="M53" s="309"/>
      <c r="N53" s="309"/>
      <c r="O53" s="310"/>
    </row>
    <row r="54" spans="1:26" ht="18" customHeight="1">
      <c r="A54" s="358"/>
      <c r="B54" s="324" t="s">
        <v>92</v>
      </c>
      <c r="C54" s="325"/>
      <c r="D54" s="113"/>
      <c r="E54" s="427">
        <f>2500*D54</f>
        <v>0</v>
      </c>
      <c r="F54" s="427"/>
      <c r="G54" s="427"/>
      <c r="H54" s="427"/>
      <c r="I54" s="427"/>
      <c r="J54" s="224"/>
      <c r="K54" s="290"/>
      <c r="L54" s="311"/>
      <c r="M54" s="311"/>
      <c r="N54" s="311"/>
      <c r="O54" s="312"/>
    </row>
    <row r="55" spans="1:26" ht="18" customHeight="1">
      <c r="A55" s="359"/>
      <c r="B55" s="472" t="s">
        <v>83</v>
      </c>
      <c r="C55" s="472"/>
      <c r="D55" s="113"/>
      <c r="E55" s="427">
        <f>3000*D55</f>
        <v>0</v>
      </c>
      <c r="F55" s="427"/>
      <c r="G55" s="427"/>
      <c r="H55" s="427"/>
      <c r="I55" s="427"/>
      <c r="J55" s="244"/>
      <c r="K55" s="290"/>
      <c r="L55" s="311"/>
      <c r="M55" s="311"/>
      <c r="N55" s="311"/>
      <c r="O55" s="312"/>
    </row>
    <row r="56" spans="1:26" ht="18" customHeight="1" thickBot="1">
      <c r="A56" s="374"/>
      <c r="B56" s="334" t="s">
        <v>180</v>
      </c>
      <c r="C56" s="334"/>
      <c r="D56" s="104"/>
      <c r="E56" s="21" t="s">
        <v>179</v>
      </c>
      <c r="F56" s="437"/>
      <c r="G56" s="438"/>
      <c r="H56" s="435">
        <f>1000*(D56+F56)</f>
        <v>0</v>
      </c>
      <c r="I56" s="436"/>
      <c r="J56" s="356"/>
      <c r="K56" s="313"/>
      <c r="L56" s="314"/>
      <c r="M56" s="314"/>
      <c r="N56" s="314"/>
      <c r="O56" s="315"/>
    </row>
    <row r="57" spans="1:26" s="1" customFormat="1" ht="14.25">
      <c r="A57" s="7" t="s">
        <v>85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1"/>
      <c r="Q57" s="99"/>
      <c r="R57" s="99"/>
      <c r="S57" s="99"/>
      <c r="T57" s="99"/>
      <c r="U57" s="99"/>
      <c r="V57" s="99"/>
      <c r="W57" s="99"/>
      <c r="X57" s="99"/>
      <c r="Y57" s="99"/>
      <c r="Z57" s="99"/>
    </row>
  </sheetData>
  <mergeCells count="228">
    <mergeCell ref="K53:O56"/>
    <mergeCell ref="F56:G56"/>
    <mergeCell ref="A34:A35"/>
    <mergeCell ref="B34:B35"/>
    <mergeCell ref="C34:D34"/>
    <mergeCell ref="E34:E35"/>
    <mergeCell ref="C35:D35"/>
    <mergeCell ref="A38:A39"/>
    <mergeCell ref="B38:B39"/>
    <mergeCell ref="C38:D38"/>
    <mergeCell ref="E38:E39"/>
    <mergeCell ref="A36:A37"/>
    <mergeCell ref="B36:B37"/>
    <mergeCell ref="C36:D36"/>
    <mergeCell ref="E36:E37"/>
    <mergeCell ref="A53:A56"/>
    <mergeCell ref="B53:C53"/>
    <mergeCell ref="E53:I53"/>
    <mergeCell ref="J53:J56"/>
    <mergeCell ref="H48:I49"/>
    <mergeCell ref="A48:A49"/>
    <mergeCell ref="B48:B49"/>
    <mergeCell ref="B55:C55"/>
    <mergeCell ref="E55:I55"/>
    <mergeCell ref="B56:C56"/>
    <mergeCell ref="B54:C54"/>
    <mergeCell ref="E54:I54"/>
    <mergeCell ref="A50:A51"/>
    <mergeCell ref="B50:B51"/>
    <mergeCell ref="G48:G49"/>
    <mergeCell ref="G50:G51"/>
    <mergeCell ref="F40:F41"/>
    <mergeCell ref="G40:G41"/>
    <mergeCell ref="H40:H41"/>
    <mergeCell ref="I40:I41"/>
    <mergeCell ref="A46:A47"/>
    <mergeCell ref="B46:B47"/>
    <mergeCell ref="H46:I47"/>
    <mergeCell ref="H50:I51"/>
    <mergeCell ref="A44:A45"/>
    <mergeCell ref="B44:B45"/>
    <mergeCell ref="H44:I45"/>
    <mergeCell ref="G44:G45"/>
    <mergeCell ref="G46:G47"/>
    <mergeCell ref="H43:I43"/>
    <mergeCell ref="C41:D41"/>
    <mergeCell ref="H56:I56"/>
    <mergeCell ref="C44:F44"/>
    <mergeCell ref="C29:D29"/>
    <mergeCell ref="A28:A29"/>
    <mergeCell ref="B28:B29"/>
    <mergeCell ref="C28:D28"/>
    <mergeCell ref="A32:A33"/>
    <mergeCell ref="B32:B33"/>
    <mergeCell ref="C32:D32"/>
    <mergeCell ref="E32:E33"/>
    <mergeCell ref="C33:D33"/>
    <mergeCell ref="C31:D31"/>
    <mergeCell ref="A30:A31"/>
    <mergeCell ref="B30:B31"/>
    <mergeCell ref="C30:D30"/>
    <mergeCell ref="E30:E31"/>
    <mergeCell ref="E28:E29"/>
    <mergeCell ref="C37:D37"/>
    <mergeCell ref="C39:D39"/>
    <mergeCell ref="A42:O42"/>
    <mergeCell ref="A40:A41"/>
    <mergeCell ref="B40:B41"/>
    <mergeCell ref="C40:D40"/>
    <mergeCell ref="E40:E41"/>
    <mergeCell ref="L18:O19"/>
    <mergeCell ref="L20:O21"/>
    <mergeCell ref="A26:A27"/>
    <mergeCell ref="B26:B27"/>
    <mergeCell ref="C26:D26"/>
    <mergeCell ref="E26:E27"/>
    <mergeCell ref="C27:D27"/>
    <mergeCell ref="F26:F27"/>
    <mergeCell ref="G26:G27"/>
    <mergeCell ref="H26:H27"/>
    <mergeCell ref="I26:I27"/>
    <mergeCell ref="L22:O23"/>
    <mergeCell ref="H18:H19"/>
    <mergeCell ref="I18:I19"/>
    <mergeCell ref="H20:H21"/>
    <mergeCell ref="I20:I21"/>
    <mergeCell ref="F22:F23"/>
    <mergeCell ref="G22:G23"/>
    <mergeCell ref="H22:H23"/>
    <mergeCell ref="I22:I23"/>
    <mergeCell ref="F24:F25"/>
    <mergeCell ref="G24:G25"/>
    <mergeCell ref="H24:H25"/>
    <mergeCell ref="I24:I25"/>
    <mergeCell ref="F20:F21"/>
    <mergeCell ref="G20:G21"/>
    <mergeCell ref="A22:A23"/>
    <mergeCell ref="B22:B23"/>
    <mergeCell ref="C22:D22"/>
    <mergeCell ref="E22:E23"/>
    <mergeCell ref="C23:D23"/>
    <mergeCell ref="A24:A25"/>
    <mergeCell ref="B24:B25"/>
    <mergeCell ref="C24:D24"/>
    <mergeCell ref="C25:D25"/>
    <mergeCell ref="E24:E25"/>
    <mergeCell ref="A20:A21"/>
    <mergeCell ref="B20:B21"/>
    <mergeCell ref="C20:D20"/>
    <mergeCell ref="E20:E21"/>
    <mergeCell ref="A18:A19"/>
    <mergeCell ref="B18:B19"/>
    <mergeCell ref="C18:D18"/>
    <mergeCell ref="C21:D21"/>
    <mergeCell ref="C19:D19"/>
    <mergeCell ref="E18:E19"/>
    <mergeCell ref="B12:B13"/>
    <mergeCell ref="C12:D12"/>
    <mergeCell ref="E12:E13"/>
    <mergeCell ref="C17:D17"/>
    <mergeCell ref="A14:A15"/>
    <mergeCell ref="B14:B15"/>
    <mergeCell ref="C14:D14"/>
    <mergeCell ref="C15:D15"/>
    <mergeCell ref="E14:E15"/>
    <mergeCell ref="A16:A17"/>
    <mergeCell ref="B16:B17"/>
    <mergeCell ref="F18:F19"/>
    <mergeCell ref="G18:G19"/>
    <mergeCell ref="A1:O1"/>
    <mergeCell ref="A2:O2"/>
    <mergeCell ref="A3:B3"/>
    <mergeCell ref="C3:O3"/>
    <mergeCell ref="A6:B6"/>
    <mergeCell ref="A5:B5"/>
    <mergeCell ref="C13:D13"/>
    <mergeCell ref="A7:B7"/>
    <mergeCell ref="C7:O7"/>
    <mergeCell ref="A8:B8"/>
    <mergeCell ref="A10:A11"/>
    <mergeCell ref="B10:B11"/>
    <mergeCell ref="C10:D11"/>
    <mergeCell ref="E10:E11"/>
    <mergeCell ref="F12:F13"/>
    <mergeCell ref="G12:G13"/>
    <mergeCell ref="H12:H13"/>
    <mergeCell ref="I12:I13"/>
    <mergeCell ref="A4:B4"/>
    <mergeCell ref="C16:D16"/>
    <mergeCell ref="E16:E17"/>
    <mergeCell ref="A12:A13"/>
    <mergeCell ref="J10:K11"/>
    <mergeCell ref="L10:O11"/>
    <mergeCell ref="L12:O13"/>
    <mergeCell ref="F14:F15"/>
    <mergeCell ref="G14:G15"/>
    <mergeCell ref="H14:H15"/>
    <mergeCell ref="I14:I15"/>
    <mergeCell ref="F16:F17"/>
    <mergeCell ref="G16:G17"/>
    <mergeCell ref="H16:H17"/>
    <mergeCell ref="I16:I17"/>
    <mergeCell ref="L14:O15"/>
    <mergeCell ref="L16:O17"/>
    <mergeCell ref="F10:G10"/>
    <mergeCell ref="H10:I10"/>
    <mergeCell ref="H38:H39"/>
    <mergeCell ref="I38:I39"/>
    <mergeCell ref="F28:F29"/>
    <mergeCell ref="G28:G29"/>
    <mergeCell ref="H28:H29"/>
    <mergeCell ref="I28:I29"/>
    <mergeCell ref="F30:F31"/>
    <mergeCell ref="G30:G31"/>
    <mergeCell ref="H30:H31"/>
    <mergeCell ref="I30:I31"/>
    <mergeCell ref="F32:F33"/>
    <mergeCell ref="G32:G33"/>
    <mergeCell ref="H32:H33"/>
    <mergeCell ref="I32:I33"/>
    <mergeCell ref="C51:F51"/>
    <mergeCell ref="J51:O51"/>
    <mergeCell ref="H4:I4"/>
    <mergeCell ref="H5:I5"/>
    <mergeCell ref="H6:I6"/>
    <mergeCell ref="C4:G4"/>
    <mergeCell ref="C5:F5"/>
    <mergeCell ref="H8:I8"/>
    <mergeCell ref="C8:G8"/>
    <mergeCell ref="J8:O8"/>
    <mergeCell ref="C6:G6"/>
    <mergeCell ref="J6:O6"/>
    <mergeCell ref="J5:N5"/>
    <mergeCell ref="J4:N4"/>
    <mergeCell ref="C43:F43"/>
    <mergeCell ref="J43:O43"/>
    <mergeCell ref="J44:O44"/>
    <mergeCell ref="J45:O45"/>
    <mergeCell ref="L28:O29"/>
    <mergeCell ref="L30:O31"/>
    <mergeCell ref="L32:O33"/>
    <mergeCell ref="L34:O35"/>
    <mergeCell ref="L36:O37"/>
    <mergeCell ref="L38:O39"/>
    <mergeCell ref="J46:O46"/>
    <mergeCell ref="J47:O47"/>
    <mergeCell ref="J48:O48"/>
    <mergeCell ref="J49:O49"/>
    <mergeCell ref="J50:O50"/>
    <mergeCell ref="L24:O25"/>
    <mergeCell ref="L26:O27"/>
    <mergeCell ref="C45:F45"/>
    <mergeCell ref="C46:F46"/>
    <mergeCell ref="C47:F47"/>
    <mergeCell ref="C48:F48"/>
    <mergeCell ref="C49:F49"/>
    <mergeCell ref="C50:F50"/>
    <mergeCell ref="L40:O41"/>
    <mergeCell ref="F34:F35"/>
    <mergeCell ref="G34:G35"/>
    <mergeCell ref="H34:H35"/>
    <mergeCell ref="I34:I35"/>
    <mergeCell ref="F36:F37"/>
    <mergeCell ref="G36:G37"/>
    <mergeCell ref="H36:H37"/>
    <mergeCell ref="I36:I37"/>
    <mergeCell ref="F38:F39"/>
    <mergeCell ref="G38:G39"/>
  </mergeCells>
  <phoneticPr fontId="2"/>
  <conditionalFormatting sqref="C4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C4 C6 J6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J4">
    <cfRule type="iconSet" priority="6">
      <iconSet iconSet="3TrafficLights2">
        <cfvo type="percent" val="0"/>
        <cfvo type="percent" val="33"/>
        <cfvo type="percent" val="67"/>
      </iconSet>
    </cfRule>
  </conditionalFormatting>
  <dataValidations count="2">
    <dataValidation type="whole" imeMode="off" operator="greaterThan" allowBlank="1" showInputMessage="1" showErrorMessage="1" sqref="K12:K41 P43:P51 Q42">
      <formula1>-1</formula1>
    </dataValidation>
    <dataValidation type="list" allowBlank="1" showInputMessage="1" showErrorMessage="1" prompt="▼をクリックして選んでください。" sqref="C3:O3">
      <formula1>$R$2:$R$8</formula1>
    </dataValidation>
  </dataValidations>
  <pageMargins left="0.59055118110236227" right="0.39370078740157483" top="0.59055118110236227" bottom="0.59055118110236227" header="0.39370078740157483" footer="0.39370078740157483"/>
  <pageSetup paperSize="9" scale="8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X57"/>
  <sheetViews>
    <sheetView showGridLines="0" zoomScaleNormal="100" workbookViewId="0">
      <selection activeCell="C3" sqref="C3:O3"/>
    </sheetView>
  </sheetViews>
  <sheetFormatPr defaultColWidth="8.75" defaultRowHeight="13.5"/>
  <cols>
    <col min="1" max="1" width="5.25" bestFit="1" customWidth="1"/>
    <col min="2" max="2" width="11.375" customWidth="1"/>
    <col min="3" max="3" width="9.875" customWidth="1"/>
    <col min="4" max="4" width="12.5" customWidth="1"/>
    <col min="5" max="5" width="8.75" customWidth="1"/>
    <col min="6" max="9" width="5.625" customWidth="1"/>
    <col min="10" max="10" width="8.625" customWidth="1"/>
    <col min="11" max="11" width="6.5" customWidth="1"/>
    <col min="12" max="12" width="8.625" customWidth="1"/>
    <col min="13" max="13" width="5.25" customWidth="1"/>
    <col min="14" max="14" width="6" customWidth="1"/>
    <col min="15" max="15" width="6.625" customWidth="1"/>
    <col min="16" max="16" width="8.75" style="477"/>
    <col min="17" max="17" width="8.75" style="97"/>
    <col min="18" max="18" width="3.625" style="97" customWidth="1"/>
    <col min="19" max="19" width="5.25" style="97" customWidth="1"/>
    <col min="20" max="21" width="4.625" style="97" customWidth="1"/>
    <col min="22" max="22" width="4.125" style="97" customWidth="1"/>
    <col min="23" max="23" width="4" style="97" customWidth="1"/>
    <col min="24" max="24" width="8.75" style="97"/>
  </cols>
  <sheetData>
    <row r="1" spans="1:24" ht="18.75">
      <c r="A1" s="236" t="s">
        <v>193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476"/>
      <c r="R1" s="94" t="s">
        <v>45</v>
      </c>
      <c r="S1" s="94" t="s">
        <v>130</v>
      </c>
      <c r="T1" s="94" t="s">
        <v>128</v>
      </c>
      <c r="U1" s="94" t="s">
        <v>129</v>
      </c>
      <c r="V1" s="94" t="s">
        <v>131</v>
      </c>
      <c r="W1" s="94" t="s">
        <v>22</v>
      </c>
    </row>
    <row r="2" spans="1:24" ht="16.5" customHeight="1" thickBot="1">
      <c r="A2" s="357" t="s">
        <v>174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478"/>
      <c r="R2" s="94" t="s">
        <v>155</v>
      </c>
      <c r="S2" s="95" t="s">
        <v>150</v>
      </c>
      <c r="T2" s="94" t="s">
        <v>150</v>
      </c>
      <c r="U2" s="94" t="s">
        <v>150</v>
      </c>
      <c r="V2" s="94" t="s">
        <v>152</v>
      </c>
      <c r="W2" s="94" t="s">
        <v>150</v>
      </c>
    </row>
    <row r="3" spans="1:24" s="1" customFormat="1" ht="18" customHeight="1">
      <c r="A3" s="363" t="s">
        <v>1</v>
      </c>
      <c r="B3" s="266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479"/>
      <c r="Q3" s="98"/>
      <c r="R3" s="94" t="s">
        <v>107</v>
      </c>
      <c r="S3" s="95" t="s">
        <v>113</v>
      </c>
      <c r="T3" s="94" t="s">
        <v>50</v>
      </c>
      <c r="U3" s="94" t="s">
        <v>51</v>
      </c>
      <c r="V3" s="94" t="s">
        <v>118</v>
      </c>
      <c r="W3" s="94" t="s">
        <v>114</v>
      </c>
      <c r="X3" s="99"/>
    </row>
    <row r="4" spans="1:24" s="1" customFormat="1" ht="29.25" customHeight="1">
      <c r="A4" s="364" t="s">
        <v>2</v>
      </c>
      <c r="B4" s="365"/>
      <c r="C4" s="409" t="str">
        <f>IF(C3="","",VLOOKUP(C3,$R2:$W7,2,0))</f>
        <v/>
      </c>
      <c r="D4" s="410"/>
      <c r="E4" s="410"/>
      <c r="F4" s="410"/>
      <c r="G4" s="411"/>
      <c r="H4" s="260" t="s">
        <v>22</v>
      </c>
      <c r="I4" s="261"/>
      <c r="J4" s="205" t="str">
        <f>IF(C3="","",VLOOKUP(C3,$R2:$W7,6,0))</f>
        <v/>
      </c>
      <c r="K4" s="206"/>
      <c r="L4" s="206"/>
      <c r="M4" s="206"/>
      <c r="N4" s="206"/>
      <c r="O4" s="17" t="s">
        <v>57</v>
      </c>
      <c r="P4" s="481"/>
      <c r="Q4" s="98"/>
      <c r="R4" s="94" t="s">
        <v>108</v>
      </c>
      <c r="S4" s="95" t="s">
        <v>47</v>
      </c>
      <c r="T4" s="94" t="s">
        <v>52</v>
      </c>
      <c r="U4" s="94" t="s">
        <v>53</v>
      </c>
      <c r="V4" s="94" t="s">
        <v>119</v>
      </c>
      <c r="W4" s="94" t="s">
        <v>169</v>
      </c>
      <c r="X4" s="99"/>
    </row>
    <row r="5" spans="1:24" s="1" customFormat="1" ht="29.25" customHeight="1">
      <c r="A5" s="364" t="s">
        <v>3</v>
      </c>
      <c r="B5" s="365"/>
      <c r="C5" s="201" t="str">
        <f>IF(C3="","",VLOOKUP(C3,$R2:$W7,5,0))</f>
        <v/>
      </c>
      <c r="D5" s="202"/>
      <c r="E5" s="202"/>
      <c r="F5" s="202"/>
      <c r="G5" s="71" t="s">
        <v>57</v>
      </c>
      <c r="H5" s="260" t="s">
        <v>23</v>
      </c>
      <c r="I5" s="261"/>
      <c r="J5" s="260"/>
      <c r="K5" s="367"/>
      <c r="L5" s="367"/>
      <c r="M5" s="367"/>
      <c r="N5" s="367"/>
      <c r="O5" s="17" t="s">
        <v>57</v>
      </c>
      <c r="P5" s="481"/>
      <c r="Q5" s="98"/>
      <c r="R5" s="94" t="s">
        <v>109</v>
      </c>
      <c r="S5" s="95" t="s">
        <v>124</v>
      </c>
      <c r="T5" s="94" t="s">
        <v>46</v>
      </c>
      <c r="U5" s="94" t="s">
        <v>132</v>
      </c>
      <c r="V5" s="94" t="s">
        <v>120</v>
      </c>
      <c r="W5" s="94" t="s">
        <v>170</v>
      </c>
      <c r="X5" s="99"/>
    </row>
    <row r="6" spans="1:24" s="1" customFormat="1" ht="18" customHeight="1">
      <c r="A6" s="366" t="s">
        <v>4</v>
      </c>
      <c r="B6" s="367"/>
      <c r="C6" s="205" t="str">
        <f>IF(C3="","",VLOOKUP(C3,$R2:$W7,3,0))</f>
        <v/>
      </c>
      <c r="D6" s="206"/>
      <c r="E6" s="206"/>
      <c r="F6" s="206"/>
      <c r="G6" s="207"/>
      <c r="H6" s="260" t="s">
        <v>5</v>
      </c>
      <c r="I6" s="261"/>
      <c r="J6" s="205" t="str">
        <f>IF(C3="","",VLOOKUP(C3,$R2:$W7,4,0))</f>
        <v/>
      </c>
      <c r="K6" s="206"/>
      <c r="L6" s="206"/>
      <c r="M6" s="206"/>
      <c r="N6" s="206"/>
      <c r="O6" s="208"/>
      <c r="P6" s="481"/>
      <c r="Q6" s="98"/>
      <c r="R6" s="94" t="s">
        <v>110</v>
      </c>
      <c r="S6" s="95" t="s">
        <v>127</v>
      </c>
      <c r="T6" s="94" t="s">
        <v>48</v>
      </c>
      <c r="U6" s="94" t="s">
        <v>49</v>
      </c>
      <c r="V6" s="94" t="s">
        <v>121</v>
      </c>
      <c r="W6" s="94" t="s">
        <v>115</v>
      </c>
      <c r="X6" s="99"/>
    </row>
    <row r="7" spans="1:24" s="1" customFormat="1" ht="20.25" customHeight="1">
      <c r="A7" s="364" t="s">
        <v>24</v>
      </c>
      <c r="B7" s="256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  <c r="P7" s="480"/>
      <c r="Q7" s="98"/>
      <c r="R7" s="94" t="s">
        <v>111</v>
      </c>
      <c r="S7" s="95" t="s">
        <v>126</v>
      </c>
      <c r="T7" s="94" t="s">
        <v>56</v>
      </c>
      <c r="U7" s="94" t="s">
        <v>56</v>
      </c>
      <c r="V7" s="94" t="s">
        <v>122</v>
      </c>
      <c r="W7" s="94" t="s">
        <v>116</v>
      </c>
      <c r="X7" s="99"/>
    </row>
    <row r="8" spans="1:24" s="1" customFormat="1" ht="20.25" customHeight="1" thickBot="1">
      <c r="A8" s="373" t="s">
        <v>30</v>
      </c>
      <c r="B8" s="362"/>
      <c r="C8" s="414"/>
      <c r="D8" s="415"/>
      <c r="E8" s="415"/>
      <c r="F8" s="415"/>
      <c r="G8" s="416"/>
      <c r="H8" s="412" t="s">
        <v>10</v>
      </c>
      <c r="I8" s="413"/>
      <c r="J8" s="412"/>
      <c r="K8" s="417"/>
      <c r="L8" s="417"/>
      <c r="M8" s="417"/>
      <c r="N8" s="417"/>
      <c r="O8" s="418"/>
      <c r="P8" s="480"/>
      <c r="Q8" s="98"/>
      <c r="R8" s="94" t="s">
        <v>112</v>
      </c>
      <c r="S8" s="95" t="s">
        <v>125</v>
      </c>
      <c r="T8" s="94" t="s">
        <v>54</v>
      </c>
      <c r="U8" s="94" t="s">
        <v>55</v>
      </c>
      <c r="V8" s="94" t="s">
        <v>123</v>
      </c>
      <c r="W8" s="94" t="s">
        <v>117</v>
      </c>
      <c r="X8" s="99"/>
    </row>
    <row r="9" spans="1:24" s="1" customFormat="1" ht="12" customHeight="1" thickBot="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480"/>
      <c r="Q9" s="98"/>
      <c r="R9" s="98"/>
      <c r="S9" s="97"/>
      <c r="T9" s="97"/>
      <c r="U9" s="97"/>
      <c r="V9" s="97"/>
      <c r="W9" s="97"/>
      <c r="X9" s="99"/>
    </row>
    <row r="10" spans="1:24" ht="14.25" customHeight="1">
      <c r="A10" s="422" t="s">
        <v>8</v>
      </c>
      <c r="B10" s="423" t="s">
        <v>25</v>
      </c>
      <c r="C10" s="326" t="s">
        <v>33</v>
      </c>
      <c r="D10" s="419"/>
      <c r="E10" s="424" t="s">
        <v>17</v>
      </c>
      <c r="F10" s="420" t="s">
        <v>160</v>
      </c>
      <c r="G10" s="421"/>
      <c r="H10" s="420" t="s">
        <v>161</v>
      </c>
      <c r="I10" s="421"/>
      <c r="J10" s="326" t="s">
        <v>0</v>
      </c>
      <c r="K10" s="419"/>
      <c r="L10" s="326" t="s">
        <v>29</v>
      </c>
      <c r="M10" s="327"/>
      <c r="N10" s="327"/>
      <c r="O10" s="328"/>
    </row>
    <row r="11" spans="1:24" ht="14.25" customHeight="1">
      <c r="A11" s="275"/>
      <c r="B11" s="222"/>
      <c r="C11" s="381"/>
      <c r="D11" s="233"/>
      <c r="E11" s="406"/>
      <c r="F11" s="74" t="s">
        <v>162</v>
      </c>
      <c r="G11" s="74" t="s">
        <v>163</v>
      </c>
      <c r="H11" s="74" t="s">
        <v>162</v>
      </c>
      <c r="I11" s="74" t="s">
        <v>163</v>
      </c>
      <c r="J11" s="381"/>
      <c r="K11" s="233"/>
      <c r="L11" s="381"/>
      <c r="M11" s="232"/>
      <c r="N11" s="232"/>
      <c r="O11" s="382"/>
      <c r="R11" s="93"/>
    </row>
    <row r="12" spans="1:24" ht="18" customHeight="1">
      <c r="A12" s="358">
        <v>1</v>
      </c>
      <c r="B12" s="425"/>
      <c r="C12" s="219" t="s">
        <v>158</v>
      </c>
      <c r="D12" s="220"/>
      <c r="E12" s="223"/>
      <c r="F12" s="338"/>
      <c r="G12" s="338"/>
      <c r="H12" s="338"/>
      <c r="I12" s="338"/>
      <c r="J12" s="18">
        <v>42903</v>
      </c>
      <c r="K12" s="70"/>
      <c r="L12" s="316"/>
      <c r="M12" s="401"/>
      <c r="N12" s="401"/>
      <c r="O12" s="317"/>
      <c r="R12" s="93"/>
    </row>
    <row r="13" spans="1:24" ht="18" customHeight="1">
      <c r="A13" s="359"/>
      <c r="B13" s="426"/>
      <c r="C13" s="229"/>
      <c r="D13" s="230"/>
      <c r="E13" s="224"/>
      <c r="F13" s="406"/>
      <c r="G13" s="406"/>
      <c r="H13" s="406"/>
      <c r="I13" s="406"/>
      <c r="J13" s="18">
        <v>42904</v>
      </c>
      <c r="K13" s="70"/>
      <c r="L13" s="318"/>
      <c r="M13" s="402"/>
      <c r="N13" s="402"/>
      <c r="O13" s="319"/>
      <c r="R13" s="93"/>
    </row>
    <row r="14" spans="1:24" ht="18" customHeight="1">
      <c r="A14" s="359">
        <v>2</v>
      </c>
      <c r="B14" s="425"/>
      <c r="C14" s="219" t="s">
        <v>158</v>
      </c>
      <c r="D14" s="220"/>
      <c r="E14" s="223"/>
      <c r="F14" s="338"/>
      <c r="G14" s="338"/>
      <c r="H14" s="338"/>
      <c r="I14" s="338"/>
      <c r="J14" s="18">
        <v>42903</v>
      </c>
      <c r="K14" s="70"/>
      <c r="L14" s="316"/>
      <c r="M14" s="401"/>
      <c r="N14" s="401"/>
      <c r="O14" s="317"/>
      <c r="R14" s="93"/>
    </row>
    <row r="15" spans="1:24" ht="18" customHeight="1">
      <c r="A15" s="359"/>
      <c r="B15" s="426"/>
      <c r="C15" s="229"/>
      <c r="D15" s="230"/>
      <c r="E15" s="224"/>
      <c r="F15" s="406"/>
      <c r="G15" s="406"/>
      <c r="H15" s="406"/>
      <c r="I15" s="406"/>
      <c r="J15" s="18">
        <v>42904</v>
      </c>
      <c r="K15" s="70"/>
      <c r="L15" s="318"/>
      <c r="M15" s="402"/>
      <c r="N15" s="402"/>
      <c r="O15" s="319"/>
      <c r="R15" s="93"/>
    </row>
    <row r="16" spans="1:24" ht="18" customHeight="1">
      <c r="A16" s="359">
        <v>3</v>
      </c>
      <c r="B16" s="425"/>
      <c r="C16" s="219" t="s">
        <v>158</v>
      </c>
      <c r="D16" s="220"/>
      <c r="E16" s="223"/>
      <c r="F16" s="338"/>
      <c r="G16" s="338"/>
      <c r="H16" s="338"/>
      <c r="I16" s="338"/>
      <c r="J16" s="18">
        <v>42903</v>
      </c>
      <c r="K16" s="70"/>
      <c r="L16" s="316"/>
      <c r="M16" s="401"/>
      <c r="N16" s="401"/>
      <c r="O16" s="317"/>
    </row>
    <row r="17" spans="1:15" ht="18" customHeight="1">
      <c r="A17" s="359"/>
      <c r="B17" s="426"/>
      <c r="C17" s="229"/>
      <c r="D17" s="230"/>
      <c r="E17" s="224"/>
      <c r="F17" s="406"/>
      <c r="G17" s="406"/>
      <c r="H17" s="406"/>
      <c r="I17" s="406"/>
      <c r="J17" s="18">
        <v>42904</v>
      </c>
      <c r="K17" s="70"/>
      <c r="L17" s="318"/>
      <c r="M17" s="402"/>
      <c r="N17" s="402"/>
      <c r="O17" s="319"/>
    </row>
    <row r="18" spans="1:15" ht="18" customHeight="1">
      <c r="A18" s="359">
        <v>4</v>
      </c>
      <c r="B18" s="425"/>
      <c r="C18" s="219" t="s">
        <v>158</v>
      </c>
      <c r="D18" s="220"/>
      <c r="E18" s="223"/>
      <c r="F18" s="338"/>
      <c r="G18" s="338"/>
      <c r="H18" s="338"/>
      <c r="I18" s="338"/>
      <c r="J18" s="18">
        <v>42903</v>
      </c>
      <c r="K18" s="70"/>
      <c r="L18" s="316"/>
      <c r="M18" s="401"/>
      <c r="N18" s="401"/>
      <c r="O18" s="317"/>
    </row>
    <row r="19" spans="1:15" ht="18" customHeight="1">
      <c r="A19" s="359"/>
      <c r="B19" s="426"/>
      <c r="C19" s="229"/>
      <c r="D19" s="230"/>
      <c r="E19" s="224"/>
      <c r="F19" s="406"/>
      <c r="G19" s="406"/>
      <c r="H19" s="406"/>
      <c r="I19" s="406"/>
      <c r="J19" s="18">
        <v>42904</v>
      </c>
      <c r="K19" s="70"/>
      <c r="L19" s="318"/>
      <c r="M19" s="402"/>
      <c r="N19" s="402"/>
      <c r="O19" s="319"/>
    </row>
    <row r="20" spans="1:15" ht="18" customHeight="1">
      <c r="A20" s="359">
        <v>5</v>
      </c>
      <c r="B20" s="425"/>
      <c r="C20" s="219" t="s">
        <v>158</v>
      </c>
      <c r="D20" s="220"/>
      <c r="E20" s="223"/>
      <c r="F20" s="338"/>
      <c r="G20" s="338"/>
      <c r="H20" s="338"/>
      <c r="I20" s="338"/>
      <c r="J20" s="18">
        <v>42903</v>
      </c>
      <c r="K20" s="70"/>
      <c r="L20" s="316"/>
      <c r="M20" s="401"/>
      <c r="N20" s="401"/>
      <c r="O20" s="317"/>
    </row>
    <row r="21" spans="1:15" ht="18" customHeight="1">
      <c r="A21" s="359"/>
      <c r="B21" s="426"/>
      <c r="C21" s="229"/>
      <c r="D21" s="230"/>
      <c r="E21" s="224"/>
      <c r="F21" s="406"/>
      <c r="G21" s="406"/>
      <c r="H21" s="406"/>
      <c r="I21" s="406"/>
      <c r="J21" s="18">
        <v>42904</v>
      </c>
      <c r="K21" s="70"/>
      <c r="L21" s="318"/>
      <c r="M21" s="402"/>
      <c r="N21" s="402"/>
      <c r="O21" s="319"/>
    </row>
    <row r="22" spans="1:15" ht="18" customHeight="1">
      <c r="A22" s="359">
        <v>6</v>
      </c>
      <c r="B22" s="425"/>
      <c r="C22" s="219" t="s">
        <v>158</v>
      </c>
      <c r="D22" s="220"/>
      <c r="E22" s="223"/>
      <c r="F22" s="338"/>
      <c r="G22" s="338"/>
      <c r="H22" s="338"/>
      <c r="I22" s="338"/>
      <c r="J22" s="18">
        <v>42903</v>
      </c>
      <c r="K22" s="70"/>
      <c r="L22" s="316"/>
      <c r="M22" s="401"/>
      <c r="N22" s="401"/>
      <c r="O22" s="317"/>
    </row>
    <row r="23" spans="1:15" ht="18" customHeight="1">
      <c r="A23" s="359"/>
      <c r="B23" s="426"/>
      <c r="C23" s="229"/>
      <c r="D23" s="230"/>
      <c r="E23" s="224"/>
      <c r="F23" s="406"/>
      <c r="G23" s="406"/>
      <c r="H23" s="406"/>
      <c r="I23" s="406"/>
      <c r="J23" s="18">
        <v>42904</v>
      </c>
      <c r="K23" s="70"/>
      <c r="L23" s="318"/>
      <c r="M23" s="402"/>
      <c r="N23" s="402"/>
      <c r="O23" s="319"/>
    </row>
    <row r="24" spans="1:15" ht="18" customHeight="1">
      <c r="A24" s="359">
        <v>7</v>
      </c>
      <c r="B24" s="425"/>
      <c r="C24" s="219" t="s">
        <v>158</v>
      </c>
      <c r="D24" s="220"/>
      <c r="E24" s="223"/>
      <c r="F24" s="338"/>
      <c r="G24" s="338"/>
      <c r="H24" s="338"/>
      <c r="I24" s="338"/>
      <c r="J24" s="18">
        <v>42903</v>
      </c>
      <c r="K24" s="70"/>
      <c r="L24" s="316"/>
      <c r="M24" s="401"/>
      <c r="N24" s="401"/>
      <c r="O24" s="317"/>
    </row>
    <row r="25" spans="1:15" ht="18" customHeight="1">
      <c r="A25" s="359"/>
      <c r="B25" s="426"/>
      <c r="C25" s="229"/>
      <c r="D25" s="230"/>
      <c r="E25" s="224"/>
      <c r="F25" s="406"/>
      <c r="G25" s="406"/>
      <c r="H25" s="406"/>
      <c r="I25" s="406"/>
      <c r="J25" s="18">
        <v>42904</v>
      </c>
      <c r="K25" s="70"/>
      <c r="L25" s="318"/>
      <c r="M25" s="402"/>
      <c r="N25" s="402"/>
      <c r="O25" s="319"/>
    </row>
    <row r="26" spans="1:15" ht="18" customHeight="1">
      <c r="A26" s="359">
        <v>8</v>
      </c>
      <c r="B26" s="425"/>
      <c r="C26" s="219" t="s">
        <v>158</v>
      </c>
      <c r="D26" s="220"/>
      <c r="E26" s="223"/>
      <c r="F26" s="338"/>
      <c r="G26" s="338"/>
      <c r="H26" s="338"/>
      <c r="I26" s="338"/>
      <c r="J26" s="18">
        <v>42903</v>
      </c>
      <c r="K26" s="70"/>
      <c r="L26" s="316"/>
      <c r="M26" s="401"/>
      <c r="N26" s="401"/>
      <c r="O26" s="317"/>
    </row>
    <row r="27" spans="1:15" ht="18" customHeight="1">
      <c r="A27" s="359"/>
      <c r="B27" s="426"/>
      <c r="C27" s="229"/>
      <c r="D27" s="230"/>
      <c r="E27" s="224"/>
      <c r="F27" s="406"/>
      <c r="G27" s="406"/>
      <c r="H27" s="406"/>
      <c r="I27" s="406"/>
      <c r="J27" s="18">
        <v>42904</v>
      </c>
      <c r="K27" s="70"/>
      <c r="L27" s="318"/>
      <c r="M27" s="402"/>
      <c r="N27" s="402"/>
      <c r="O27" s="319"/>
    </row>
    <row r="28" spans="1:15" ht="18" customHeight="1">
      <c r="A28" s="359">
        <v>9</v>
      </c>
      <c r="B28" s="425"/>
      <c r="C28" s="219" t="s">
        <v>158</v>
      </c>
      <c r="D28" s="220"/>
      <c r="E28" s="223"/>
      <c r="F28" s="338"/>
      <c r="G28" s="338"/>
      <c r="H28" s="338"/>
      <c r="I28" s="338"/>
      <c r="J28" s="18">
        <v>42903</v>
      </c>
      <c r="K28" s="70"/>
      <c r="L28" s="316"/>
      <c r="M28" s="401"/>
      <c r="N28" s="401"/>
      <c r="O28" s="317"/>
    </row>
    <row r="29" spans="1:15" ht="18" customHeight="1">
      <c r="A29" s="359"/>
      <c r="B29" s="426"/>
      <c r="C29" s="229"/>
      <c r="D29" s="230"/>
      <c r="E29" s="224"/>
      <c r="F29" s="406"/>
      <c r="G29" s="406"/>
      <c r="H29" s="406"/>
      <c r="I29" s="406"/>
      <c r="J29" s="18">
        <v>42904</v>
      </c>
      <c r="K29" s="70"/>
      <c r="L29" s="318"/>
      <c r="M29" s="402"/>
      <c r="N29" s="402"/>
      <c r="O29" s="319"/>
    </row>
    <row r="30" spans="1:15" ht="18" customHeight="1">
      <c r="A30" s="359">
        <v>10</v>
      </c>
      <c r="B30" s="425"/>
      <c r="C30" s="219" t="s">
        <v>158</v>
      </c>
      <c r="D30" s="220"/>
      <c r="E30" s="223"/>
      <c r="F30" s="338"/>
      <c r="G30" s="338"/>
      <c r="H30" s="338"/>
      <c r="I30" s="338"/>
      <c r="J30" s="18">
        <v>42903</v>
      </c>
      <c r="K30" s="70"/>
      <c r="L30" s="316"/>
      <c r="M30" s="401"/>
      <c r="N30" s="401"/>
      <c r="O30" s="317"/>
    </row>
    <row r="31" spans="1:15" ht="18" customHeight="1">
      <c r="A31" s="359"/>
      <c r="B31" s="426"/>
      <c r="C31" s="229"/>
      <c r="D31" s="230"/>
      <c r="E31" s="224"/>
      <c r="F31" s="406"/>
      <c r="G31" s="406"/>
      <c r="H31" s="406"/>
      <c r="I31" s="406"/>
      <c r="J31" s="18">
        <v>42904</v>
      </c>
      <c r="K31" s="70"/>
      <c r="L31" s="318"/>
      <c r="M31" s="402"/>
      <c r="N31" s="402"/>
      <c r="O31" s="319"/>
    </row>
    <row r="32" spans="1:15" ht="18" customHeight="1">
      <c r="A32" s="359">
        <v>11</v>
      </c>
      <c r="B32" s="425"/>
      <c r="C32" s="219" t="s">
        <v>158</v>
      </c>
      <c r="D32" s="220"/>
      <c r="E32" s="223"/>
      <c r="F32" s="338"/>
      <c r="G32" s="338"/>
      <c r="H32" s="338"/>
      <c r="I32" s="338"/>
      <c r="J32" s="18">
        <v>42903</v>
      </c>
      <c r="K32" s="70"/>
      <c r="L32" s="316"/>
      <c r="M32" s="401"/>
      <c r="N32" s="401"/>
      <c r="O32" s="317"/>
    </row>
    <row r="33" spans="1:17" ht="18" customHeight="1">
      <c r="A33" s="359"/>
      <c r="B33" s="426"/>
      <c r="C33" s="229"/>
      <c r="D33" s="230"/>
      <c r="E33" s="224"/>
      <c r="F33" s="406"/>
      <c r="G33" s="406"/>
      <c r="H33" s="406"/>
      <c r="I33" s="406"/>
      <c r="J33" s="18">
        <v>42904</v>
      </c>
      <c r="K33" s="70"/>
      <c r="L33" s="318"/>
      <c r="M33" s="402"/>
      <c r="N33" s="402"/>
      <c r="O33" s="319"/>
    </row>
    <row r="34" spans="1:17" ht="18" customHeight="1">
      <c r="A34" s="359">
        <v>12</v>
      </c>
      <c r="B34" s="425"/>
      <c r="C34" s="219" t="s">
        <v>158</v>
      </c>
      <c r="D34" s="220"/>
      <c r="E34" s="223"/>
      <c r="F34" s="338"/>
      <c r="G34" s="338"/>
      <c r="H34" s="338"/>
      <c r="I34" s="338"/>
      <c r="J34" s="18">
        <v>42903</v>
      </c>
      <c r="K34" s="70"/>
      <c r="L34" s="316"/>
      <c r="M34" s="401"/>
      <c r="N34" s="401"/>
      <c r="O34" s="317"/>
    </row>
    <row r="35" spans="1:17" ht="18" customHeight="1">
      <c r="A35" s="359"/>
      <c r="B35" s="426"/>
      <c r="C35" s="229"/>
      <c r="D35" s="230"/>
      <c r="E35" s="224"/>
      <c r="F35" s="406"/>
      <c r="G35" s="406"/>
      <c r="H35" s="406"/>
      <c r="I35" s="406"/>
      <c r="J35" s="18">
        <v>42904</v>
      </c>
      <c r="K35" s="70"/>
      <c r="L35" s="318"/>
      <c r="M35" s="402"/>
      <c r="N35" s="402"/>
      <c r="O35" s="319"/>
    </row>
    <row r="36" spans="1:17" ht="18" customHeight="1">
      <c r="A36" s="359">
        <v>13</v>
      </c>
      <c r="B36" s="425"/>
      <c r="C36" s="219" t="s">
        <v>158</v>
      </c>
      <c r="D36" s="220"/>
      <c r="E36" s="223"/>
      <c r="F36" s="338"/>
      <c r="G36" s="338"/>
      <c r="H36" s="338"/>
      <c r="I36" s="338"/>
      <c r="J36" s="18">
        <v>42903</v>
      </c>
      <c r="K36" s="70"/>
      <c r="L36" s="316"/>
      <c r="M36" s="401"/>
      <c r="N36" s="401"/>
      <c r="O36" s="317"/>
    </row>
    <row r="37" spans="1:17" ht="18" customHeight="1">
      <c r="A37" s="359"/>
      <c r="B37" s="426"/>
      <c r="C37" s="229"/>
      <c r="D37" s="230"/>
      <c r="E37" s="224"/>
      <c r="F37" s="406"/>
      <c r="G37" s="406"/>
      <c r="H37" s="406"/>
      <c r="I37" s="406"/>
      <c r="J37" s="18">
        <v>42904</v>
      </c>
      <c r="K37" s="70"/>
      <c r="L37" s="318"/>
      <c r="M37" s="402"/>
      <c r="N37" s="402"/>
      <c r="O37" s="319"/>
    </row>
    <row r="38" spans="1:17" ht="18" customHeight="1">
      <c r="A38" s="359">
        <v>14</v>
      </c>
      <c r="B38" s="425"/>
      <c r="C38" s="219" t="s">
        <v>158</v>
      </c>
      <c r="D38" s="220"/>
      <c r="E38" s="223"/>
      <c r="F38" s="338"/>
      <c r="G38" s="338"/>
      <c r="H38" s="338"/>
      <c r="I38" s="338"/>
      <c r="J38" s="18">
        <v>42903</v>
      </c>
      <c r="K38" s="70"/>
      <c r="L38" s="316"/>
      <c r="M38" s="401"/>
      <c r="N38" s="401"/>
      <c r="O38" s="317"/>
    </row>
    <row r="39" spans="1:17" ht="18" customHeight="1">
      <c r="A39" s="359"/>
      <c r="B39" s="426"/>
      <c r="C39" s="229"/>
      <c r="D39" s="230"/>
      <c r="E39" s="224"/>
      <c r="F39" s="406"/>
      <c r="G39" s="406"/>
      <c r="H39" s="406"/>
      <c r="I39" s="406"/>
      <c r="J39" s="18">
        <v>42904</v>
      </c>
      <c r="K39" s="70"/>
      <c r="L39" s="318"/>
      <c r="M39" s="402"/>
      <c r="N39" s="402"/>
      <c r="O39" s="319"/>
    </row>
    <row r="40" spans="1:17" ht="18" customHeight="1">
      <c r="A40" s="359">
        <v>15</v>
      </c>
      <c r="B40" s="425"/>
      <c r="C40" s="219" t="s">
        <v>158</v>
      </c>
      <c r="D40" s="220"/>
      <c r="E40" s="223"/>
      <c r="F40" s="338"/>
      <c r="G40" s="338"/>
      <c r="H40" s="338"/>
      <c r="I40" s="338"/>
      <c r="J40" s="18">
        <v>42903</v>
      </c>
      <c r="K40" s="70"/>
      <c r="L40" s="316"/>
      <c r="M40" s="401"/>
      <c r="N40" s="401"/>
      <c r="O40" s="317"/>
    </row>
    <row r="41" spans="1:17" ht="18" customHeight="1" thickBot="1">
      <c r="A41" s="374"/>
      <c r="B41" s="426"/>
      <c r="C41" s="340"/>
      <c r="D41" s="355"/>
      <c r="E41" s="224"/>
      <c r="F41" s="406"/>
      <c r="G41" s="406"/>
      <c r="H41" s="406"/>
      <c r="I41" s="406"/>
      <c r="J41" s="18">
        <v>42904</v>
      </c>
      <c r="K41" s="70"/>
      <c r="L41" s="318"/>
      <c r="M41" s="402"/>
      <c r="N41" s="402"/>
      <c r="O41" s="319"/>
    </row>
    <row r="42" spans="1:17" ht="18" thickBot="1">
      <c r="A42" s="323" t="s">
        <v>84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482"/>
      <c r="Q42" s="100"/>
    </row>
    <row r="43" spans="1:17" ht="24" customHeight="1">
      <c r="A43" s="9" t="s">
        <v>8</v>
      </c>
      <c r="B43" s="92" t="s">
        <v>25</v>
      </c>
      <c r="C43" s="265" t="s">
        <v>33</v>
      </c>
      <c r="D43" s="266"/>
      <c r="E43" s="266"/>
      <c r="F43" s="267"/>
      <c r="G43" s="11" t="s">
        <v>8</v>
      </c>
      <c r="H43" s="345" t="s">
        <v>25</v>
      </c>
      <c r="I43" s="346"/>
      <c r="J43" s="265" t="s">
        <v>33</v>
      </c>
      <c r="K43" s="266"/>
      <c r="L43" s="266"/>
      <c r="M43" s="266"/>
      <c r="N43" s="266"/>
      <c r="O43" s="268"/>
      <c r="P43" s="483"/>
    </row>
    <row r="44" spans="1:17" ht="18" customHeight="1">
      <c r="A44" s="300">
        <v>1</v>
      </c>
      <c r="B44" s="425"/>
      <c r="C44" s="403" t="s">
        <v>158</v>
      </c>
      <c r="D44" s="404"/>
      <c r="E44" s="404"/>
      <c r="F44" s="405"/>
      <c r="G44" s="338">
        <v>5</v>
      </c>
      <c r="H44" s="429"/>
      <c r="I44" s="430"/>
      <c r="J44" s="395" t="s">
        <v>156</v>
      </c>
      <c r="K44" s="396"/>
      <c r="L44" s="396"/>
      <c r="M44" s="396"/>
      <c r="N44" s="396"/>
      <c r="O44" s="397"/>
      <c r="P44" s="483"/>
    </row>
    <row r="45" spans="1:17" ht="18" customHeight="1">
      <c r="A45" s="333"/>
      <c r="B45" s="426"/>
      <c r="C45" s="248"/>
      <c r="D45" s="272"/>
      <c r="E45" s="272"/>
      <c r="F45" s="273"/>
      <c r="G45" s="377"/>
      <c r="H45" s="431"/>
      <c r="I45" s="432"/>
      <c r="J45" s="398"/>
      <c r="K45" s="399"/>
      <c r="L45" s="399"/>
      <c r="M45" s="399"/>
      <c r="N45" s="399"/>
      <c r="O45" s="400"/>
      <c r="P45" s="483"/>
    </row>
    <row r="46" spans="1:17" ht="18" customHeight="1">
      <c r="A46" s="300">
        <v>2</v>
      </c>
      <c r="B46" s="425"/>
      <c r="C46" s="403" t="s">
        <v>158</v>
      </c>
      <c r="D46" s="404"/>
      <c r="E46" s="404"/>
      <c r="F46" s="405"/>
      <c r="G46" s="338">
        <v>6</v>
      </c>
      <c r="H46" s="429"/>
      <c r="I46" s="430"/>
      <c r="J46" s="395" t="s">
        <v>156</v>
      </c>
      <c r="K46" s="396"/>
      <c r="L46" s="396"/>
      <c r="M46" s="396"/>
      <c r="N46" s="396"/>
      <c r="O46" s="397"/>
      <c r="P46" s="483"/>
    </row>
    <row r="47" spans="1:17" ht="18" customHeight="1">
      <c r="A47" s="333"/>
      <c r="B47" s="426"/>
      <c r="C47" s="248"/>
      <c r="D47" s="272"/>
      <c r="E47" s="272"/>
      <c r="F47" s="273"/>
      <c r="G47" s="377"/>
      <c r="H47" s="431"/>
      <c r="I47" s="432"/>
      <c r="J47" s="398"/>
      <c r="K47" s="399"/>
      <c r="L47" s="399"/>
      <c r="M47" s="399"/>
      <c r="N47" s="399"/>
      <c r="O47" s="400"/>
      <c r="P47" s="483"/>
    </row>
    <row r="48" spans="1:17" ht="18" customHeight="1">
      <c r="A48" s="300">
        <v>3</v>
      </c>
      <c r="B48" s="425"/>
      <c r="C48" s="403" t="s">
        <v>158</v>
      </c>
      <c r="D48" s="404"/>
      <c r="E48" s="404"/>
      <c r="F48" s="405"/>
      <c r="G48" s="338">
        <v>7</v>
      </c>
      <c r="H48" s="429"/>
      <c r="I48" s="430"/>
      <c r="J48" s="395" t="s">
        <v>156</v>
      </c>
      <c r="K48" s="396"/>
      <c r="L48" s="396"/>
      <c r="M48" s="396"/>
      <c r="N48" s="396"/>
      <c r="O48" s="397"/>
      <c r="P48" s="483"/>
    </row>
    <row r="49" spans="1:24" ht="18" customHeight="1">
      <c r="A49" s="333"/>
      <c r="B49" s="426"/>
      <c r="C49" s="248"/>
      <c r="D49" s="272"/>
      <c r="E49" s="272"/>
      <c r="F49" s="273"/>
      <c r="G49" s="377"/>
      <c r="H49" s="431"/>
      <c r="I49" s="432"/>
      <c r="J49" s="398"/>
      <c r="K49" s="399"/>
      <c r="L49" s="399"/>
      <c r="M49" s="399"/>
      <c r="N49" s="399"/>
      <c r="O49" s="400"/>
      <c r="P49" s="483"/>
    </row>
    <row r="50" spans="1:24" ht="18" customHeight="1">
      <c r="A50" s="300">
        <v>4</v>
      </c>
      <c r="B50" s="425"/>
      <c r="C50" s="403" t="s">
        <v>158</v>
      </c>
      <c r="D50" s="404"/>
      <c r="E50" s="404"/>
      <c r="F50" s="405"/>
      <c r="G50" s="338">
        <v>8</v>
      </c>
      <c r="H50" s="429"/>
      <c r="I50" s="430"/>
      <c r="J50" s="395" t="s">
        <v>156</v>
      </c>
      <c r="K50" s="396"/>
      <c r="L50" s="396"/>
      <c r="M50" s="396"/>
      <c r="N50" s="396"/>
      <c r="O50" s="397"/>
      <c r="P50" s="483"/>
    </row>
    <row r="51" spans="1:24" ht="18" customHeight="1" thickBot="1">
      <c r="A51" s="347"/>
      <c r="B51" s="428"/>
      <c r="C51" s="227"/>
      <c r="D51" s="407"/>
      <c r="E51" s="407"/>
      <c r="F51" s="408"/>
      <c r="G51" s="339"/>
      <c r="H51" s="433"/>
      <c r="I51" s="434"/>
      <c r="J51" s="227"/>
      <c r="K51" s="407"/>
      <c r="L51" s="407"/>
      <c r="M51" s="407"/>
      <c r="N51" s="407"/>
      <c r="O51" s="228"/>
      <c r="P51" s="483"/>
    </row>
    <row r="52" spans="1:24" ht="8.25" customHeight="1" thickBot="1"/>
    <row r="53" spans="1:24" ht="18" customHeight="1">
      <c r="A53" s="376" t="s">
        <v>34</v>
      </c>
      <c r="B53" s="354" t="s">
        <v>88</v>
      </c>
      <c r="C53" s="354"/>
      <c r="D53" s="112"/>
      <c r="E53" s="439">
        <f>4000*D53</f>
        <v>0</v>
      </c>
      <c r="F53" s="439"/>
      <c r="G53" s="439"/>
      <c r="H53" s="439"/>
      <c r="I53" s="439"/>
      <c r="J53" s="239" t="s">
        <v>71</v>
      </c>
      <c r="K53" s="308">
        <f>E53+E54+E55+H56</f>
        <v>0</v>
      </c>
      <c r="L53" s="309"/>
      <c r="M53" s="309"/>
      <c r="N53" s="309"/>
      <c r="O53" s="310"/>
    </row>
    <row r="54" spans="1:24" ht="18" customHeight="1">
      <c r="A54" s="358"/>
      <c r="B54" s="324" t="s">
        <v>92</v>
      </c>
      <c r="C54" s="325"/>
      <c r="D54" s="113"/>
      <c r="E54" s="427">
        <f>2500*D54</f>
        <v>0</v>
      </c>
      <c r="F54" s="427"/>
      <c r="G54" s="427"/>
      <c r="H54" s="427"/>
      <c r="I54" s="427"/>
      <c r="J54" s="224"/>
      <c r="K54" s="290"/>
      <c r="L54" s="311"/>
      <c r="M54" s="311"/>
      <c r="N54" s="311"/>
      <c r="O54" s="312"/>
    </row>
    <row r="55" spans="1:24" ht="18" customHeight="1">
      <c r="A55" s="359"/>
      <c r="B55" s="472" t="s">
        <v>83</v>
      </c>
      <c r="C55" s="472"/>
      <c r="D55" s="113"/>
      <c r="E55" s="427">
        <f>3000*D55</f>
        <v>0</v>
      </c>
      <c r="F55" s="427"/>
      <c r="G55" s="427"/>
      <c r="H55" s="427"/>
      <c r="I55" s="427"/>
      <c r="J55" s="244"/>
      <c r="K55" s="290"/>
      <c r="L55" s="311"/>
      <c r="M55" s="311"/>
      <c r="N55" s="311"/>
      <c r="O55" s="312"/>
    </row>
    <row r="56" spans="1:24" ht="18" customHeight="1" thickBot="1">
      <c r="A56" s="374"/>
      <c r="B56" s="334" t="s">
        <v>181</v>
      </c>
      <c r="C56" s="334"/>
      <c r="D56" s="104"/>
      <c r="E56" s="21" t="s">
        <v>179</v>
      </c>
      <c r="F56" s="440"/>
      <c r="G56" s="441"/>
      <c r="H56" s="435">
        <f>1000*(D56+F56)</f>
        <v>0</v>
      </c>
      <c r="I56" s="436"/>
      <c r="J56" s="356"/>
      <c r="K56" s="313"/>
      <c r="L56" s="314"/>
      <c r="M56" s="314"/>
      <c r="N56" s="314"/>
      <c r="O56" s="315"/>
    </row>
    <row r="57" spans="1:24" s="1" customFormat="1" ht="14.25">
      <c r="A57" s="7" t="s">
        <v>85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1"/>
      <c r="Q57" s="99"/>
      <c r="R57" s="99"/>
      <c r="S57" s="99"/>
      <c r="T57" s="99"/>
      <c r="U57" s="99"/>
      <c r="V57" s="99"/>
      <c r="W57" s="99"/>
      <c r="X57" s="99"/>
    </row>
  </sheetData>
  <mergeCells count="228">
    <mergeCell ref="A1:O1"/>
    <mergeCell ref="A2:O2"/>
    <mergeCell ref="A3:B3"/>
    <mergeCell ref="C3:O3"/>
    <mergeCell ref="A4:B4"/>
    <mergeCell ref="C4:G4"/>
    <mergeCell ref="H4:I4"/>
    <mergeCell ref="J4:N4"/>
    <mergeCell ref="A7:B7"/>
    <mergeCell ref="C7:O7"/>
    <mergeCell ref="A8:B8"/>
    <mergeCell ref="C8:G8"/>
    <mergeCell ref="H8:I8"/>
    <mergeCell ref="J8:O8"/>
    <mergeCell ref="A5:B5"/>
    <mergeCell ref="C5:F5"/>
    <mergeCell ref="H5:I5"/>
    <mergeCell ref="J5:N5"/>
    <mergeCell ref="A6:B6"/>
    <mergeCell ref="C6:G6"/>
    <mergeCell ref="H6:I6"/>
    <mergeCell ref="J6:O6"/>
    <mergeCell ref="J10:K11"/>
    <mergeCell ref="L10:O11"/>
    <mergeCell ref="A12:A13"/>
    <mergeCell ref="B12:B13"/>
    <mergeCell ref="C12:D12"/>
    <mergeCell ref="E12:E13"/>
    <mergeCell ref="F12:F13"/>
    <mergeCell ref="G12:G13"/>
    <mergeCell ref="H12:H13"/>
    <mergeCell ref="I12:I13"/>
    <mergeCell ref="A10:A11"/>
    <mergeCell ref="B10:B11"/>
    <mergeCell ref="C10:D11"/>
    <mergeCell ref="E10:E11"/>
    <mergeCell ref="F10:G10"/>
    <mergeCell ref="H10:I10"/>
    <mergeCell ref="L12:O13"/>
    <mergeCell ref="C13:D13"/>
    <mergeCell ref="A14:A15"/>
    <mergeCell ref="B14:B15"/>
    <mergeCell ref="C14:D14"/>
    <mergeCell ref="E14:E15"/>
    <mergeCell ref="F14:F15"/>
    <mergeCell ref="G14:G15"/>
    <mergeCell ref="H14:H15"/>
    <mergeCell ref="I14:I15"/>
    <mergeCell ref="L14:O15"/>
    <mergeCell ref="C15:D15"/>
    <mergeCell ref="A16:A17"/>
    <mergeCell ref="B16:B17"/>
    <mergeCell ref="C16:D16"/>
    <mergeCell ref="E16:E17"/>
    <mergeCell ref="F16:F17"/>
    <mergeCell ref="G16:G17"/>
    <mergeCell ref="H16:H17"/>
    <mergeCell ref="I16:I17"/>
    <mergeCell ref="L16:O17"/>
    <mergeCell ref="C17:D17"/>
    <mergeCell ref="A18:A19"/>
    <mergeCell ref="B18:B19"/>
    <mergeCell ref="C18:D18"/>
    <mergeCell ref="E18:E19"/>
    <mergeCell ref="F18:F19"/>
    <mergeCell ref="G18:G19"/>
    <mergeCell ref="H18:H19"/>
    <mergeCell ref="I18:I19"/>
    <mergeCell ref="L18:O19"/>
    <mergeCell ref="C19:D19"/>
    <mergeCell ref="A20:A21"/>
    <mergeCell ref="B20:B21"/>
    <mergeCell ref="C20:D20"/>
    <mergeCell ref="E20:E21"/>
    <mergeCell ref="F20:F21"/>
    <mergeCell ref="G20:G21"/>
    <mergeCell ref="H20:H21"/>
    <mergeCell ref="I20:I21"/>
    <mergeCell ref="L20:O21"/>
    <mergeCell ref="C21:D21"/>
    <mergeCell ref="A22:A23"/>
    <mergeCell ref="B22:B23"/>
    <mergeCell ref="C22:D22"/>
    <mergeCell ref="E22:E23"/>
    <mergeCell ref="F22:F23"/>
    <mergeCell ref="G22:G23"/>
    <mergeCell ref="H22:H23"/>
    <mergeCell ref="I22:I23"/>
    <mergeCell ref="L22:O23"/>
    <mergeCell ref="C23:D23"/>
    <mergeCell ref="A24:A25"/>
    <mergeCell ref="B24:B25"/>
    <mergeCell ref="C24:D24"/>
    <mergeCell ref="E24:E25"/>
    <mergeCell ref="F24:F25"/>
    <mergeCell ref="G24:G25"/>
    <mergeCell ref="H24:H25"/>
    <mergeCell ref="I24:I25"/>
    <mergeCell ref="L24:O25"/>
    <mergeCell ref="C25:D25"/>
    <mergeCell ref="A26:A27"/>
    <mergeCell ref="B26:B27"/>
    <mergeCell ref="C26:D26"/>
    <mergeCell ref="E26:E27"/>
    <mergeCell ref="F26:F27"/>
    <mergeCell ref="G26:G27"/>
    <mergeCell ref="H26:H27"/>
    <mergeCell ref="I26:I27"/>
    <mergeCell ref="L26:O27"/>
    <mergeCell ref="C27:D27"/>
    <mergeCell ref="A28:A29"/>
    <mergeCell ref="B28:B29"/>
    <mergeCell ref="C28:D28"/>
    <mergeCell ref="E28:E29"/>
    <mergeCell ref="F28:F29"/>
    <mergeCell ref="G28:G29"/>
    <mergeCell ref="H28:H29"/>
    <mergeCell ref="I28:I29"/>
    <mergeCell ref="L28:O29"/>
    <mergeCell ref="C29:D29"/>
    <mergeCell ref="A30:A31"/>
    <mergeCell ref="B30:B31"/>
    <mergeCell ref="C30:D30"/>
    <mergeCell ref="E30:E31"/>
    <mergeCell ref="F30:F31"/>
    <mergeCell ref="G30:G31"/>
    <mergeCell ref="H30:H31"/>
    <mergeCell ref="I30:I31"/>
    <mergeCell ref="L30:O31"/>
    <mergeCell ref="C31:D31"/>
    <mergeCell ref="A32:A33"/>
    <mergeCell ref="B32:B33"/>
    <mergeCell ref="C32:D32"/>
    <mergeCell ref="E32:E33"/>
    <mergeCell ref="F32:F33"/>
    <mergeCell ref="G32:G33"/>
    <mergeCell ref="H32:H33"/>
    <mergeCell ref="I32:I33"/>
    <mergeCell ref="L32:O33"/>
    <mergeCell ref="C33:D33"/>
    <mergeCell ref="A34:A35"/>
    <mergeCell ref="B34:B35"/>
    <mergeCell ref="C34:D34"/>
    <mergeCell ref="E34:E35"/>
    <mergeCell ref="F34:F35"/>
    <mergeCell ref="G34:G35"/>
    <mergeCell ref="H34:H35"/>
    <mergeCell ref="I34:I35"/>
    <mergeCell ref="L34:O35"/>
    <mergeCell ref="C35:D35"/>
    <mergeCell ref="A36:A37"/>
    <mergeCell ref="B36:B37"/>
    <mergeCell ref="C36:D36"/>
    <mergeCell ref="E36:E37"/>
    <mergeCell ref="F36:F37"/>
    <mergeCell ref="G36:G37"/>
    <mergeCell ref="H36:H37"/>
    <mergeCell ref="I36:I37"/>
    <mergeCell ref="L36:O37"/>
    <mergeCell ref="C37:D37"/>
    <mergeCell ref="A42:O42"/>
    <mergeCell ref="C43:F43"/>
    <mergeCell ref="H43:I43"/>
    <mergeCell ref="J43:O43"/>
    <mergeCell ref="L38:O39"/>
    <mergeCell ref="C39:D39"/>
    <mergeCell ref="A40:A41"/>
    <mergeCell ref="B40:B41"/>
    <mergeCell ref="C40:D40"/>
    <mergeCell ref="E40:E41"/>
    <mergeCell ref="F40:F41"/>
    <mergeCell ref="G40:G41"/>
    <mergeCell ref="H40:H41"/>
    <mergeCell ref="I40:I41"/>
    <mergeCell ref="A38:A39"/>
    <mergeCell ref="B38:B39"/>
    <mergeCell ref="C38:D38"/>
    <mergeCell ref="E38:E39"/>
    <mergeCell ref="F38:F39"/>
    <mergeCell ref="G38:G39"/>
    <mergeCell ref="H38:H39"/>
    <mergeCell ref="I38:I39"/>
    <mergeCell ref="L40:O41"/>
    <mergeCell ref="C41:D41"/>
    <mergeCell ref="A46:A47"/>
    <mergeCell ref="B46:B47"/>
    <mergeCell ref="C46:F46"/>
    <mergeCell ref="G46:G47"/>
    <mergeCell ref="H46:I47"/>
    <mergeCell ref="J46:O46"/>
    <mergeCell ref="C47:F47"/>
    <mergeCell ref="J47:O47"/>
    <mergeCell ref="A44:A45"/>
    <mergeCell ref="B44:B45"/>
    <mergeCell ref="C44:F44"/>
    <mergeCell ref="G44:G45"/>
    <mergeCell ref="H44:I45"/>
    <mergeCell ref="J44:O44"/>
    <mergeCell ref="C45:F45"/>
    <mergeCell ref="J45:O45"/>
    <mergeCell ref="A50:A51"/>
    <mergeCell ref="B50:B51"/>
    <mergeCell ref="C50:F50"/>
    <mergeCell ref="G50:G51"/>
    <mergeCell ref="H50:I51"/>
    <mergeCell ref="J50:O50"/>
    <mergeCell ref="C51:F51"/>
    <mergeCell ref="J51:O51"/>
    <mergeCell ref="A48:A49"/>
    <mergeCell ref="B48:B49"/>
    <mergeCell ref="C48:F48"/>
    <mergeCell ref="G48:G49"/>
    <mergeCell ref="H48:I49"/>
    <mergeCell ref="J48:O48"/>
    <mergeCell ref="C49:F49"/>
    <mergeCell ref="J49:O49"/>
    <mergeCell ref="F56:G56"/>
    <mergeCell ref="H56:I56"/>
    <mergeCell ref="A53:A56"/>
    <mergeCell ref="B53:C53"/>
    <mergeCell ref="E53:I53"/>
    <mergeCell ref="J53:J56"/>
    <mergeCell ref="K53:O56"/>
    <mergeCell ref="B54:C54"/>
    <mergeCell ref="E54:I54"/>
    <mergeCell ref="B55:C55"/>
    <mergeCell ref="E55:I55"/>
    <mergeCell ref="B56:C56"/>
  </mergeCells>
  <phoneticPr fontId="2"/>
  <conditionalFormatting sqref="C4">
    <cfRule type="iconSet" priority="1">
      <iconSet iconSet="3TrafficLights2">
        <cfvo type="percent" val="0"/>
        <cfvo type="percent" val="33"/>
        <cfvo type="percent" val="67"/>
      </iconSet>
    </cfRule>
  </conditionalFormatting>
  <conditionalFormatting sqref="C4 C6 J6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J4">
    <cfRule type="iconSet" priority="3">
      <iconSet iconSet="3TrafficLight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prompt="▼をクリックして選んでください。" sqref="C3:O3">
      <formula1>$R$2:$R$8</formula1>
    </dataValidation>
    <dataValidation type="whole" imeMode="off" operator="greaterThan" allowBlank="1" showInputMessage="1" showErrorMessage="1" sqref="K12:K41 P43:P51 Q42">
      <formula1>-1</formula1>
    </dataValidation>
  </dataValidations>
  <pageMargins left="0.59055118110236227" right="0.39370078740157483" top="0.59055118110236227" bottom="0.59055118110236227" header="0.39370078740157483" footer="0.39370078740157483"/>
  <pageSetup paperSize="9" scale="8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U33"/>
  <sheetViews>
    <sheetView showGridLines="0" zoomScaleNormal="100" workbookViewId="0">
      <selection activeCell="C3" sqref="C3:L3"/>
    </sheetView>
  </sheetViews>
  <sheetFormatPr defaultRowHeight="14.25"/>
  <cols>
    <col min="1" max="1" width="5.625" style="1" customWidth="1"/>
    <col min="2" max="2" width="9.25" style="1" customWidth="1"/>
    <col min="3" max="4" width="8.625" style="1" customWidth="1"/>
    <col min="5" max="5" width="15" style="1" customWidth="1"/>
    <col min="6" max="9" width="8.625" style="1" customWidth="1"/>
    <col min="10" max="10" width="5.625" style="1" customWidth="1"/>
    <col min="11" max="11" width="10.75" style="1" customWidth="1"/>
    <col min="12" max="12" width="7.375" style="1" customWidth="1"/>
    <col min="13" max="13" width="9" style="1"/>
    <col min="14" max="14" width="9.75" style="99" customWidth="1"/>
    <col min="15" max="15" width="8" style="99" customWidth="1"/>
    <col min="16" max="16" width="3" style="99" customWidth="1"/>
    <col min="17" max="17" width="5.5" style="99" customWidth="1"/>
    <col min="18" max="18" width="4.375" style="99" customWidth="1"/>
    <col min="19" max="19" width="4.75" style="99" customWidth="1"/>
    <col min="20" max="20" width="9" style="99"/>
    <col min="21" max="21" width="9" style="84"/>
    <col min="22" max="16384" width="9" style="1"/>
  </cols>
  <sheetData>
    <row r="1" spans="1:19" ht="18.75">
      <c r="A1" s="236" t="s">
        <v>194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9" ht="18" thickBo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9" ht="18" customHeight="1">
      <c r="A3" s="238" t="s">
        <v>1</v>
      </c>
      <c r="B3" s="239"/>
      <c r="C3" s="240" t="s">
        <v>154</v>
      </c>
      <c r="D3" s="241"/>
      <c r="E3" s="241"/>
      <c r="F3" s="241"/>
      <c r="G3" s="241"/>
      <c r="H3" s="241"/>
      <c r="I3" s="241"/>
      <c r="J3" s="241"/>
      <c r="K3" s="241"/>
      <c r="L3" s="242"/>
      <c r="N3" s="94" t="s">
        <v>45</v>
      </c>
      <c r="O3" s="94" t="s">
        <v>130</v>
      </c>
      <c r="P3" s="94" t="s">
        <v>128</v>
      </c>
      <c r="Q3" s="94" t="s">
        <v>129</v>
      </c>
      <c r="R3" s="94" t="s">
        <v>131</v>
      </c>
      <c r="S3" s="94" t="s">
        <v>22</v>
      </c>
    </row>
    <row r="4" spans="1:19" ht="29.25" customHeight="1">
      <c r="A4" s="199" t="s">
        <v>2</v>
      </c>
      <c r="B4" s="243"/>
      <c r="C4" s="245" t="str">
        <f>IF(C3="","",VLOOKUP(C3,$N4:$S10,2,0))</f>
        <v xml:space="preserve"> </v>
      </c>
      <c r="D4" s="246"/>
      <c r="E4" s="246"/>
      <c r="F4" s="247"/>
      <c r="G4" s="73" t="s">
        <v>22</v>
      </c>
      <c r="H4" s="201" t="str">
        <f>IF(C3="","",VLOOKUP(C3,$N4:$S10,6,0))</f>
        <v xml:space="preserve"> </v>
      </c>
      <c r="I4" s="202"/>
      <c r="J4" s="202"/>
      <c r="K4" s="202"/>
      <c r="L4" s="17" t="s">
        <v>57</v>
      </c>
      <c r="N4" s="94" t="s">
        <v>155</v>
      </c>
      <c r="O4" s="95" t="s">
        <v>150</v>
      </c>
      <c r="P4" s="94" t="s">
        <v>150</v>
      </c>
      <c r="Q4" s="94" t="s">
        <v>150</v>
      </c>
      <c r="R4" s="94" t="s">
        <v>152</v>
      </c>
      <c r="S4" s="94" t="s">
        <v>150</v>
      </c>
    </row>
    <row r="5" spans="1:19" ht="29.25" customHeight="1">
      <c r="A5" s="199" t="s">
        <v>3</v>
      </c>
      <c r="B5" s="200"/>
      <c r="C5" s="201" t="str">
        <f>IF(C3="","",VLOOKUP(C3,$N4:$S10,5,0))</f>
        <v xml:space="preserve"> </v>
      </c>
      <c r="D5" s="202"/>
      <c r="E5" s="202"/>
      <c r="F5" s="72" t="s">
        <v>57</v>
      </c>
      <c r="G5" s="73" t="s">
        <v>23</v>
      </c>
      <c r="H5" s="201"/>
      <c r="I5" s="202"/>
      <c r="J5" s="202"/>
      <c r="K5" s="202"/>
      <c r="L5" s="17" t="s">
        <v>57</v>
      </c>
      <c r="N5" s="94" t="s">
        <v>107</v>
      </c>
      <c r="O5" s="95" t="s">
        <v>113</v>
      </c>
      <c r="P5" s="94" t="s">
        <v>50</v>
      </c>
      <c r="Q5" s="94" t="s">
        <v>51</v>
      </c>
      <c r="R5" s="94" t="s">
        <v>118</v>
      </c>
      <c r="S5" s="94" t="s">
        <v>114</v>
      </c>
    </row>
    <row r="6" spans="1:19" ht="18" thickBot="1">
      <c r="A6" s="453" t="s">
        <v>4</v>
      </c>
      <c r="B6" s="454"/>
      <c r="C6" s="450" t="str">
        <f>IF(C3="","",VLOOKUP(C3,$N4:$S10,3,0))</f>
        <v xml:space="preserve"> </v>
      </c>
      <c r="D6" s="451"/>
      <c r="E6" s="451"/>
      <c r="F6" s="455"/>
      <c r="G6" s="79" t="s">
        <v>5</v>
      </c>
      <c r="H6" s="450" t="str">
        <f>IF(C3="","",VLOOKUP(C3,$N4:$S10,4,0))</f>
        <v xml:space="preserve"> </v>
      </c>
      <c r="I6" s="451"/>
      <c r="J6" s="451"/>
      <c r="K6" s="451"/>
      <c r="L6" s="452"/>
      <c r="N6" s="94" t="s">
        <v>108</v>
      </c>
      <c r="O6" s="95" t="s">
        <v>47</v>
      </c>
      <c r="P6" s="94" t="s">
        <v>52</v>
      </c>
      <c r="Q6" s="94" t="s">
        <v>53</v>
      </c>
      <c r="R6" s="94" t="s">
        <v>119</v>
      </c>
      <c r="S6" s="94" t="s">
        <v>169</v>
      </c>
    </row>
    <row r="7" spans="1:19" ht="18" customHeight="1" thickBot="1">
      <c r="A7" s="80"/>
      <c r="B7" s="81"/>
      <c r="C7" s="82"/>
      <c r="D7" s="82"/>
      <c r="E7" s="82"/>
      <c r="F7" s="82"/>
      <c r="G7" s="83"/>
      <c r="H7" s="82"/>
      <c r="I7" s="82"/>
      <c r="J7" s="82"/>
      <c r="K7" s="82"/>
      <c r="L7" s="82"/>
      <c r="N7" s="94" t="s">
        <v>109</v>
      </c>
      <c r="O7" s="95" t="s">
        <v>124</v>
      </c>
      <c r="P7" s="94" t="s">
        <v>46</v>
      </c>
      <c r="Q7" s="94" t="s">
        <v>132</v>
      </c>
      <c r="R7" s="94" t="s">
        <v>120</v>
      </c>
      <c r="S7" s="94" t="s">
        <v>170</v>
      </c>
    </row>
    <row r="8" spans="1:19" ht="20.25" customHeight="1">
      <c r="A8" s="265" t="s">
        <v>24</v>
      </c>
      <c r="B8" s="267"/>
      <c r="C8" s="445"/>
      <c r="D8" s="446"/>
      <c r="E8" s="446"/>
      <c r="F8" s="446"/>
      <c r="G8" s="446"/>
      <c r="H8" s="446"/>
      <c r="I8" s="446"/>
      <c r="J8" s="446"/>
      <c r="K8" s="446"/>
      <c r="L8" s="447"/>
      <c r="N8" s="94" t="s">
        <v>110</v>
      </c>
      <c r="O8" s="95" t="s">
        <v>127</v>
      </c>
      <c r="P8" s="94" t="s">
        <v>48</v>
      </c>
      <c r="Q8" s="94" t="s">
        <v>49</v>
      </c>
      <c r="R8" s="94" t="s">
        <v>121</v>
      </c>
      <c r="S8" s="94" t="s">
        <v>115</v>
      </c>
    </row>
    <row r="9" spans="1:19" ht="18" customHeight="1">
      <c r="A9" s="448"/>
      <c r="B9" s="449"/>
      <c r="C9" s="260" t="s">
        <v>25</v>
      </c>
      <c r="D9" s="261"/>
      <c r="E9" s="255" t="s">
        <v>26</v>
      </c>
      <c r="F9" s="256"/>
      <c r="G9" s="70" t="s">
        <v>27</v>
      </c>
      <c r="H9" s="70" t="s">
        <v>28</v>
      </c>
      <c r="I9" s="255" t="s">
        <v>0</v>
      </c>
      <c r="J9" s="256"/>
      <c r="K9" s="255" t="s">
        <v>29</v>
      </c>
      <c r="L9" s="262"/>
      <c r="N9" s="94" t="s">
        <v>111</v>
      </c>
      <c r="O9" s="95" t="s">
        <v>126</v>
      </c>
      <c r="P9" s="94" t="s">
        <v>56</v>
      </c>
      <c r="Q9" s="94" t="s">
        <v>56</v>
      </c>
      <c r="R9" s="94" t="s">
        <v>122</v>
      </c>
      <c r="S9" s="94" t="s">
        <v>116</v>
      </c>
    </row>
    <row r="10" spans="1:19" ht="30" customHeight="1">
      <c r="A10" s="209" t="s">
        <v>30</v>
      </c>
      <c r="B10" s="210"/>
      <c r="C10" s="215"/>
      <c r="D10" s="216"/>
      <c r="E10" s="219" t="s">
        <v>165</v>
      </c>
      <c r="F10" s="220"/>
      <c r="G10" s="221"/>
      <c r="H10" s="223"/>
      <c r="I10" s="18">
        <v>42903</v>
      </c>
      <c r="J10" s="12"/>
      <c r="K10" s="379"/>
      <c r="L10" s="380"/>
      <c r="N10" s="94" t="s">
        <v>112</v>
      </c>
      <c r="O10" s="95" t="s">
        <v>125</v>
      </c>
      <c r="P10" s="94" t="s">
        <v>54</v>
      </c>
      <c r="Q10" s="94" t="s">
        <v>55</v>
      </c>
      <c r="R10" s="94" t="s">
        <v>123</v>
      </c>
      <c r="S10" s="94" t="s">
        <v>117</v>
      </c>
    </row>
    <row r="11" spans="1:19" ht="30" customHeight="1" thickBot="1">
      <c r="A11" s="231"/>
      <c r="B11" s="232"/>
      <c r="C11" s="234"/>
      <c r="D11" s="235"/>
      <c r="E11" s="456"/>
      <c r="F11" s="457"/>
      <c r="G11" s="222"/>
      <c r="H11" s="224"/>
      <c r="I11" s="18">
        <v>42904</v>
      </c>
      <c r="J11" s="12"/>
      <c r="K11" s="287"/>
      <c r="L11" s="384"/>
      <c r="N11" s="94"/>
      <c r="O11" s="95"/>
      <c r="P11" s="94"/>
      <c r="Q11" s="94"/>
      <c r="R11" s="94"/>
      <c r="S11" s="94"/>
    </row>
    <row r="12" spans="1:19" ht="18" customHeight="1">
      <c r="A12" s="68" t="s">
        <v>8</v>
      </c>
      <c r="B12" s="345" t="s">
        <v>25</v>
      </c>
      <c r="C12" s="346"/>
      <c r="D12" s="265" t="s">
        <v>33</v>
      </c>
      <c r="E12" s="266"/>
      <c r="F12" s="267"/>
      <c r="G12" s="70" t="s">
        <v>27</v>
      </c>
      <c r="H12" s="76" t="s">
        <v>28</v>
      </c>
      <c r="I12" s="265" t="s">
        <v>0</v>
      </c>
      <c r="J12" s="267"/>
      <c r="K12" s="265" t="s">
        <v>29</v>
      </c>
      <c r="L12" s="268"/>
    </row>
    <row r="13" spans="1:19" ht="30" customHeight="1">
      <c r="A13" s="199">
        <v>1</v>
      </c>
      <c r="B13" s="386"/>
      <c r="C13" s="388"/>
      <c r="D13" s="219" t="s">
        <v>164</v>
      </c>
      <c r="E13" s="271"/>
      <c r="F13" s="220"/>
      <c r="G13" s="221"/>
      <c r="H13" s="223"/>
      <c r="I13" s="18">
        <v>42903</v>
      </c>
      <c r="J13" s="70"/>
      <c r="K13" s="379"/>
      <c r="L13" s="380"/>
    </row>
    <row r="14" spans="1:19" ht="30" customHeight="1">
      <c r="A14" s="199"/>
      <c r="B14" s="389"/>
      <c r="C14" s="391"/>
      <c r="D14" s="442"/>
      <c r="E14" s="443"/>
      <c r="F14" s="444"/>
      <c r="G14" s="222"/>
      <c r="H14" s="224"/>
      <c r="I14" s="18">
        <v>42904</v>
      </c>
      <c r="J14" s="70"/>
      <c r="K14" s="381"/>
      <c r="L14" s="382"/>
    </row>
    <row r="15" spans="1:19" ht="30" customHeight="1">
      <c r="A15" s="199">
        <v>2</v>
      </c>
      <c r="B15" s="386"/>
      <c r="C15" s="388"/>
      <c r="D15" s="219" t="s">
        <v>164</v>
      </c>
      <c r="E15" s="271"/>
      <c r="F15" s="220"/>
      <c r="G15" s="221"/>
      <c r="H15" s="223"/>
      <c r="I15" s="18">
        <v>42903</v>
      </c>
      <c r="J15" s="70"/>
      <c r="K15" s="379"/>
      <c r="L15" s="380"/>
    </row>
    <row r="16" spans="1:19" ht="30" customHeight="1">
      <c r="A16" s="199"/>
      <c r="B16" s="389"/>
      <c r="C16" s="391"/>
      <c r="D16" s="442"/>
      <c r="E16" s="443"/>
      <c r="F16" s="444"/>
      <c r="G16" s="222"/>
      <c r="H16" s="224"/>
      <c r="I16" s="18">
        <v>42904</v>
      </c>
      <c r="J16" s="70"/>
      <c r="K16" s="381"/>
      <c r="L16" s="382"/>
      <c r="N16" s="99" t="s">
        <v>67</v>
      </c>
    </row>
    <row r="17" spans="1:14" ht="30" customHeight="1">
      <c r="A17" s="199">
        <v>3</v>
      </c>
      <c r="B17" s="386"/>
      <c r="C17" s="388"/>
      <c r="D17" s="219" t="s">
        <v>164</v>
      </c>
      <c r="E17" s="271"/>
      <c r="F17" s="220"/>
      <c r="G17" s="221"/>
      <c r="H17" s="223"/>
      <c r="I17" s="18">
        <v>42903</v>
      </c>
      <c r="J17" s="70"/>
      <c r="K17" s="379"/>
      <c r="L17" s="380"/>
      <c r="N17" s="99" t="s">
        <v>62</v>
      </c>
    </row>
    <row r="18" spans="1:14" ht="30" customHeight="1">
      <c r="A18" s="199"/>
      <c r="B18" s="389"/>
      <c r="C18" s="391"/>
      <c r="D18" s="442"/>
      <c r="E18" s="443"/>
      <c r="F18" s="444"/>
      <c r="G18" s="222"/>
      <c r="H18" s="224"/>
      <c r="I18" s="18">
        <v>42904</v>
      </c>
      <c r="J18" s="70"/>
      <c r="K18" s="381"/>
      <c r="L18" s="382"/>
      <c r="N18" s="99" t="s">
        <v>11</v>
      </c>
    </row>
    <row r="19" spans="1:14" ht="30" customHeight="1">
      <c r="A19" s="199">
        <v>4</v>
      </c>
      <c r="B19" s="386"/>
      <c r="C19" s="388"/>
      <c r="D19" s="219" t="s">
        <v>164</v>
      </c>
      <c r="E19" s="271"/>
      <c r="F19" s="220"/>
      <c r="G19" s="221"/>
      <c r="H19" s="223"/>
      <c r="I19" s="18">
        <v>42903</v>
      </c>
      <c r="J19" s="70"/>
      <c r="K19" s="379"/>
      <c r="L19" s="380"/>
      <c r="N19" s="99" t="s">
        <v>64</v>
      </c>
    </row>
    <row r="20" spans="1:14" ht="30" customHeight="1">
      <c r="A20" s="199"/>
      <c r="B20" s="389"/>
      <c r="C20" s="391"/>
      <c r="D20" s="442"/>
      <c r="E20" s="443"/>
      <c r="F20" s="444"/>
      <c r="G20" s="222"/>
      <c r="H20" s="224"/>
      <c r="I20" s="18">
        <v>42904</v>
      </c>
      <c r="J20" s="70"/>
      <c r="K20" s="381"/>
      <c r="L20" s="382"/>
      <c r="N20" s="99" t="s">
        <v>65</v>
      </c>
    </row>
    <row r="21" spans="1:14" ht="30" customHeight="1">
      <c r="A21" s="199">
        <v>5</v>
      </c>
      <c r="B21" s="386"/>
      <c r="C21" s="388"/>
      <c r="D21" s="219" t="s">
        <v>164</v>
      </c>
      <c r="E21" s="271"/>
      <c r="F21" s="220"/>
      <c r="G21" s="221"/>
      <c r="H21" s="223"/>
      <c r="I21" s="18">
        <v>42903</v>
      </c>
      <c r="J21" s="70"/>
      <c r="K21" s="379"/>
      <c r="L21" s="380"/>
      <c r="N21" s="99" t="s">
        <v>66</v>
      </c>
    </row>
    <row r="22" spans="1:14" ht="30" customHeight="1">
      <c r="A22" s="199"/>
      <c r="B22" s="389"/>
      <c r="C22" s="391"/>
      <c r="D22" s="442"/>
      <c r="E22" s="443"/>
      <c r="F22" s="444"/>
      <c r="G22" s="222"/>
      <c r="H22" s="224"/>
      <c r="I22" s="18">
        <v>42904</v>
      </c>
      <c r="J22" s="70"/>
      <c r="K22" s="381"/>
      <c r="L22" s="382"/>
    </row>
    <row r="23" spans="1:14" ht="30" customHeight="1">
      <c r="A23" s="199">
        <v>6</v>
      </c>
      <c r="B23" s="386"/>
      <c r="C23" s="388"/>
      <c r="D23" s="219" t="s">
        <v>164</v>
      </c>
      <c r="E23" s="271"/>
      <c r="F23" s="220"/>
      <c r="G23" s="221"/>
      <c r="H23" s="223"/>
      <c r="I23" s="18">
        <v>42903</v>
      </c>
      <c r="J23" s="70"/>
      <c r="K23" s="379"/>
      <c r="L23" s="380"/>
      <c r="N23" s="99" t="s">
        <v>68</v>
      </c>
    </row>
    <row r="24" spans="1:14" ht="30" customHeight="1">
      <c r="A24" s="199"/>
      <c r="B24" s="389"/>
      <c r="C24" s="391"/>
      <c r="D24" s="442"/>
      <c r="E24" s="443"/>
      <c r="F24" s="444"/>
      <c r="G24" s="222"/>
      <c r="H24" s="224"/>
      <c r="I24" s="18">
        <v>42904</v>
      </c>
      <c r="J24" s="70"/>
      <c r="K24" s="381"/>
      <c r="L24" s="382"/>
      <c r="N24" s="99" t="s">
        <v>69</v>
      </c>
    </row>
    <row r="25" spans="1:14" ht="30" customHeight="1">
      <c r="A25" s="199">
        <v>7</v>
      </c>
      <c r="B25" s="386"/>
      <c r="C25" s="388"/>
      <c r="D25" s="219" t="s">
        <v>164</v>
      </c>
      <c r="E25" s="271"/>
      <c r="F25" s="220"/>
      <c r="G25" s="221"/>
      <c r="H25" s="223"/>
      <c r="I25" s="18">
        <v>42903</v>
      </c>
      <c r="J25" s="70"/>
      <c r="K25" s="379"/>
      <c r="L25" s="380"/>
    </row>
    <row r="26" spans="1:14" ht="30" customHeight="1">
      <c r="A26" s="199"/>
      <c r="B26" s="389"/>
      <c r="C26" s="391"/>
      <c r="D26" s="442"/>
      <c r="E26" s="443"/>
      <c r="F26" s="444"/>
      <c r="G26" s="222"/>
      <c r="H26" s="224"/>
      <c r="I26" s="18">
        <v>42904</v>
      </c>
      <c r="J26" s="70"/>
      <c r="K26" s="381"/>
      <c r="L26" s="382"/>
    </row>
    <row r="27" spans="1:14" ht="30" customHeight="1">
      <c r="A27" s="199">
        <v>8</v>
      </c>
      <c r="B27" s="386"/>
      <c r="C27" s="388"/>
      <c r="D27" s="219" t="s">
        <v>164</v>
      </c>
      <c r="E27" s="271"/>
      <c r="F27" s="220"/>
      <c r="G27" s="221"/>
      <c r="H27" s="223"/>
      <c r="I27" s="18">
        <v>42903</v>
      </c>
      <c r="J27" s="70"/>
      <c r="K27" s="379"/>
      <c r="L27" s="380"/>
    </row>
    <row r="28" spans="1:14" ht="30" customHeight="1" thickBot="1">
      <c r="A28" s="199"/>
      <c r="B28" s="389"/>
      <c r="C28" s="391"/>
      <c r="D28" s="442"/>
      <c r="E28" s="443"/>
      <c r="F28" s="444"/>
      <c r="G28" s="222"/>
      <c r="H28" s="224"/>
      <c r="I28" s="18">
        <v>42904</v>
      </c>
      <c r="J28" s="70"/>
      <c r="K28" s="381"/>
      <c r="L28" s="382"/>
    </row>
    <row r="29" spans="1:14" ht="30" customHeight="1" thickTop="1">
      <c r="A29" s="274" t="s">
        <v>34</v>
      </c>
      <c r="B29" s="276" t="s">
        <v>70</v>
      </c>
      <c r="C29" s="277"/>
      <c r="D29" s="278"/>
      <c r="E29" s="114"/>
      <c r="F29" s="279">
        <f>3500*E29</f>
        <v>0</v>
      </c>
      <c r="G29" s="280"/>
      <c r="H29" s="281" t="s">
        <v>71</v>
      </c>
      <c r="I29" s="282"/>
      <c r="J29" s="283"/>
      <c r="K29" s="288">
        <f>F29+F30+G31</f>
        <v>0</v>
      </c>
      <c r="L29" s="289"/>
    </row>
    <row r="30" spans="1:14" ht="30" customHeight="1">
      <c r="A30" s="275"/>
      <c r="B30" s="294" t="s">
        <v>93</v>
      </c>
      <c r="C30" s="295"/>
      <c r="D30" s="296"/>
      <c r="E30" s="115"/>
      <c r="F30" s="297">
        <f>2000*E30</f>
        <v>0</v>
      </c>
      <c r="G30" s="298"/>
      <c r="H30" s="284"/>
      <c r="I30" s="285"/>
      <c r="J30" s="286"/>
      <c r="K30" s="290"/>
      <c r="L30" s="291"/>
    </row>
    <row r="31" spans="1:14" ht="30" customHeight="1" thickBot="1">
      <c r="A31" s="6" t="s">
        <v>38</v>
      </c>
      <c r="B31" s="473" t="s">
        <v>187</v>
      </c>
      <c r="C31" s="474"/>
      <c r="D31" s="116"/>
      <c r="E31" s="475" t="s">
        <v>177</v>
      </c>
      <c r="F31" s="117"/>
      <c r="G31" s="19">
        <f>1000*(D44+F44)</f>
        <v>0</v>
      </c>
      <c r="H31" s="287"/>
      <c r="I31" s="213"/>
      <c r="J31" s="214"/>
      <c r="K31" s="292"/>
      <c r="L31" s="293"/>
    </row>
    <row r="32" spans="1:14" ht="18" customHeight="1">
      <c r="A32" s="7" t="s">
        <v>72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8" customHeight="1">
      <c r="A33" s="7" t="s">
        <v>73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</sheetData>
  <mergeCells count="95">
    <mergeCell ref="A25:A26"/>
    <mergeCell ref="H25:H26"/>
    <mergeCell ref="K25:L26"/>
    <mergeCell ref="K29:L31"/>
    <mergeCell ref="A29:A30"/>
    <mergeCell ref="B30:D30"/>
    <mergeCell ref="B29:D29"/>
    <mergeCell ref="A27:A28"/>
    <mergeCell ref="H27:H28"/>
    <mergeCell ref="F29:G29"/>
    <mergeCell ref="H29:J31"/>
    <mergeCell ref="B31:C31"/>
    <mergeCell ref="F30:G30"/>
    <mergeCell ref="K27:L28"/>
    <mergeCell ref="G27:G28"/>
    <mergeCell ref="G25:G26"/>
    <mergeCell ref="A19:A20"/>
    <mergeCell ref="H19:H20"/>
    <mergeCell ref="K19:L20"/>
    <mergeCell ref="D19:F19"/>
    <mergeCell ref="A23:A24"/>
    <mergeCell ref="H23:H24"/>
    <mergeCell ref="A21:A22"/>
    <mergeCell ref="H21:H22"/>
    <mergeCell ref="K21:L22"/>
    <mergeCell ref="K23:L24"/>
    <mergeCell ref="G23:G24"/>
    <mergeCell ref="G21:G22"/>
    <mergeCell ref="G19:G20"/>
    <mergeCell ref="D20:F20"/>
    <mergeCell ref="D22:F22"/>
    <mergeCell ref="D24:F24"/>
    <mergeCell ref="A17:A18"/>
    <mergeCell ref="H17:H18"/>
    <mergeCell ref="K17:L18"/>
    <mergeCell ref="G17:G18"/>
    <mergeCell ref="D17:F17"/>
    <mergeCell ref="D18:F18"/>
    <mergeCell ref="A15:A16"/>
    <mergeCell ref="H15:H16"/>
    <mergeCell ref="K15:L16"/>
    <mergeCell ref="G15:G16"/>
    <mergeCell ref="D15:F15"/>
    <mergeCell ref="D16:F16"/>
    <mergeCell ref="A13:A14"/>
    <mergeCell ref="H13:H14"/>
    <mergeCell ref="K13:L14"/>
    <mergeCell ref="B12:C12"/>
    <mergeCell ref="B13:C14"/>
    <mergeCell ref="G13:G14"/>
    <mergeCell ref="D13:F13"/>
    <mergeCell ref="D14:F14"/>
    <mergeCell ref="H10:H11"/>
    <mergeCell ref="K10:L11"/>
    <mergeCell ref="E11:F11"/>
    <mergeCell ref="I12:J12"/>
    <mergeCell ref="K12:L12"/>
    <mergeCell ref="D12:F12"/>
    <mergeCell ref="A10:B11"/>
    <mergeCell ref="C10:D11"/>
    <mergeCell ref="E10:F10"/>
    <mergeCell ref="G10:G11"/>
    <mergeCell ref="A6:B6"/>
    <mergeCell ref="C6:F6"/>
    <mergeCell ref="A5:B5"/>
    <mergeCell ref="C5:E5"/>
    <mergeCell ref="H5:K5"/>
    <mergeCell ref="H6:L6"/>
    <mergeCell ref="C9:D9"/>
    <mergeCell ref="E9:F9"/>
    <mergeCell ref="I9:J9"/>
    <mergeCell ref="K9:L9"/>
    <mergeCell ref="A1:L1"/>
    <mergeCell ref="A2:L2"/>
    <mergeCell ref="A3:B3"/>
    <mergeCell ref="C3:L3"/>
    <mergeCell ref="A4:B4"/>
    <mergeCell ref="C4:F4"/>
    <mergeCell ref="H4:K4"/>
    <mergeCell ref="D26:F26"/>
    <mergeCell ref="D28:F28"/>
    <mergeCell ref="A8:B8"/>
    <mergeCell ref="C8:L8"/>
    <mergeCell ref="A9:B9"/>
    <mergeCell ref="B15:C16"/>
    <mergeCell ref="B27:C28"/>
    <mergeCell ref="B25:C26"/>
    <mergeCell ref="B23:C24"/>
    <mergeCell ref="B21:C22"/>
    <mergeCell ref="B19:C20"/>
    <mergeCell ref="B17:C18"/>
    <mergeCell ref="D21:F21"/>
    <mergeCell ref="D23:F23"/>
    <mergeCell ref="D25:F25"/>
    <mergeCell ref="D27:F27"/>
  </mergeCells>
  <phoneticPr fontId="2"/>
  <conditionalFormatting sqref="C4:F4 C6:F7 H6:L7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4">
    <dataValidation type="list" allowBlank="1" showInputMessage="1" prompt="▼をクリックして選んでください。" sqref="K13 K15 K17 K19 K21 K23 K25 K27">
      <formula1>$N$16:$N$21</formula1>
    </dataValidation>
    <dataValidation type="whole" imeMode="off" operator="greaterThan" allowBlank="1" showInputMessage="1" showErrorMessage="1" sqref="J10:J11 J13:J28">
      <formula1>-1</formula1>
    </dataValidation>
    <dataValidation type="list" allowBlank="1" showInputMessage="1" showErrorMessage="1" prompt="▼をクリックして選んでください。" sqref="C3:L3">
      <formula1>$N$4:$N$10</formula1>
    </dataValidation>
    <dataValidation type="list" allowBlank="1" showInputMessage="1" showErrorMessage="1" prompt="▼をクリックして選んでください。" sqref="G10:G11 G13:G28">
      <formula1>$N$23:$N$24</formula1>
    </dataValidation>
  </dataValidations>
  <pageMargins left="0.59055118110236227" right="0.39370078740157483" top="0.78740157480314965" bottom="0.78740157480314965" header="0.59055118110236227" footer="0.59055118110236227"/>
  <pageSetup paperSize="9"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総括参加申込書</vt:lpstr>
      <vt:lpstr>野球競技</vt:lpstr>
      <vt:lpstr>卓球競技（男子）</vt:lpstr>
      <vt:lpstr>卓球競技（女子）</vt:lpstr>
      <vt:lpstr>バレーボール競技（男子）</vt:lpstr>
      <vt:lpstr>バレーボール競技（女子）</vt:lpstr>
      <vt:lpstr>テニス競技（男子）</vt:lpstr>
      <vt:lpstr>テニス競技（女子）</vt:lpstr>
      <vt:lpstr>ゲートボール競技</vt:lpstr>
      <vt:lpstr>ボウリング競技（男子）</vt:lpstr>
      <vt:lpstr>ボウリング競技（女子）</vt:lpstr>
      <vt:lpstr>フットサル競技（男子）</vt:lpstr>
      <vt:lpstr>フットサル競技（女子）</vt:lpstr>
      <vt:lpstr>ゲートボール競技!Print_Area</vt:lpstr>
      <vt:lpstr>'テニス競技（女子）'!Print_Area</vt:lpstr>
      <vt:lpstr>'テニス競技（男子）'!Print_Area</vt:lpstr>
      <vt:lpstr>'バレーボール競技（女子）'!Print_Area</vt:lpstr>
      <vt:lpstr>'バレーボール競技（男子）'!Print_Area</vt:lpstr>
      <vt:lpstr>'フットサル競技（女子）'!Print_Area</vt:lpstr>
      <vt:lpstr>'フットサル競技（男子）'!Print_Area</vt:lpstr>
      <vt:lpstr>'ボウリング競技（女子）'!Print_Area</vt:lpstr>
      <vt:lpstr>'ボウリング競技（男子）'!Print_Area</vt:lpstr>
      <vt:lpstr>総括参加申込書!Print_Area</vt:lpstr>
      <vt:lpstr>'卓球競技（女子）'!Print_Area</vt:lpstr>
      <vt:lpstr>'卓球競技（男子）'!Print_Area</vt:lpstr>
      <vt:lpstr>野球競技!Print_Area</vt:lpstr>
    </vt:vector>
  </TitlesOfParts>
  <Company>フリーウィル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h.deafsports</dc:creator>
  <cp:lastModifiedBy>kama</cp:lastModifiedBy>
  <cp:lastPrinted>2017-02-25T14:30:42Z</cp:lastPrinted>
  <dcterms:created xsi:type="dcterms:W3CDTF">2005-08-15T10:19:52Z</dcterms:created>
  <dcterms:modified xsi:type="dcterms:W3CDTF">2017-02-25T15:21:31Z</dcterms:modified>
</cp:coreProperties>
</file>